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FEE_antreprenoriat_tineri\Concurs_planuri_afaceri\"/>
    </mc:Choice>
  </mc:AlternateContent>
  <xr:revisionPtr revIDLastSave="0" documentId="13_ncr:1_{2E42E9B4-3849-4C5D-B924-51E6D12C4D57}" xr6:coauthVersionLast="41" xr6:coauthVersionMax="43" xr10:uidLastSave="{00000000-0000-0000-0000-000000000000}"/>
  <bookViews>
    <workbookView xWindow="-120" yWindow="-120" windowWidth="29040" windowHeight="15840" activeTab="5" xr2:uid="{0C8AF9B4-AA00-4CA4-B7A5-6BC646ABECF4}"/>
  </bookViews>
  <sheets>
    <sheet name="Investiții" sheetId="4" r:id="rId1"/>
    <sheet name="VV" sheetId="3" r:id="rId2"/>
    <sheet name="FMB" sheetId="1" r:id="rId3"/>
    <sheet name="CPP" sheetId="2" r:id="rId4"/>
    <sheet name="Bilanțul" sheetId="5" r:id="rId5"/>
    <sheet name="Indicatori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B13" i="5"/>
  <c r="C6" i="1"/>
  <c r="B8" i="5"/>
  <c r="B9" i="5"/>
  <c r="D28" i="1"/>
  <c r="E28" i="1"/>
  <c r="F28" i="1"/>
  <c r="G28" i="1"/>
  <c r="H28" i="1"/>
  <c r="I28" i="1"/>
  <c r="J28" i="1"/>
  <c r="K28" i="1"/>
  <c r="L28" i="1"/>
  <c r="M28" i="1"/>
  <c r="N28" i="1"/>
  <c r="C28" i="1"/>
  <c r="D27" i="1"/>
  <c r="E27" i="1"/>
  <c r="F27" i="1"/>
  <c r="G27" i="1"/>
  <c r="H27" i="1"/>
  <c r="I27" i="1"/>
  <c r="J27" i="1"/>
  <c r="K27" i="1"/>
  <c r="L27" i="1"/>
  <c r="M27" i="1"/>
  <c r="N27" i="1"/>
  <c r="C27" i="1"/>
  <c r="D26" i="1"/>
  <c r="E26" i="1"/>
  <c r="F26" i="1"/>
  <c r="G26" i="1"/>
  <c r="H26" i="1"/>
  <c r="I26" i="1"/>
  <c r="J26" i="1"/>
  <c r="K26" i="1"/>
  <c r="L26" i="1"/>
  <c r="M26" i="1"/>
  <c r="N26" i="1"/>
  <c r="C26" i="1"/>
  <c r="D25" i="1"/>
  <c r="E25" i="1"/>
  <c r="F25" i="1"/>
  <c r="G25" i="1"/>
  <c r="G29" i="1" s="1"/>
  <c r="H25" i="1"/>
  <c r="I25" i="1"/>
  <c r="J25" i="1"/>
  <c r="K25" i="1"/>
  <c r="L25" i="1"/>
  <c r="M25" i="1"/>
  <c r="N25" i="1"/>
  <c r="C25" i="1"/>
  <c r="C38" i="4"/>
  <c r="C20" i="4"/>
  <c r="C27" i="4"/>
  <c r="C13" i="4"/>
  <c r="C20" i="2"/>
  <c r="B11" i="5" l="1"/>
  <c r="C29" i="1"/>
  <c r="H29" i="1"/>
  <c r="J29" i="1"/>
  <c r="N29" i="1"/>
  <c r="F29" i="1"/>
  <c r="I29" i="1"/>
  <c r="C29" i="4"/>
  <c r="D29" i="1"/>
  <c r="M29" i="1"/>
  <c r="E29" i="1"/>
  <c r="L29" i="1"/>
  <c r="K29" i="1"/>
  <c r="O33" i="1"/>
  <c r="O32" i="1"/>
  <c r="O28" i="1"/>
  <c r="O27" i="1"/>
  <c r="O26" i="1"/>
  <c r="O31" i="1"/>
  <c r="D13" i="5" s="1"/>
  <c r="D15" i="5" s="1"/>
  <c r="O30" i="1"/>
  <c r="O25" i="1"/>
  <c r="C10" i="2" s="1"/>
  <c r="O40" i="1"/>
  <c r="C19" i="2"/>
  <c r="D34" i="1"/>
  <c r="E34" i="1"/>
  <c r="F34" i="1"/>
  <c r="G34" i="1"/>
  <c r="H34" i="1"/>
  <c r="I34" i="1"/>
  <c r="J34" i="1"/>
  <c r="K34" i="1"/>
  <c r="L34" i="1"/>
  <c r="M34" i="1"/>
  <c r="N34" i="1"/>
  <c r="C34" i="1"/>
  <c r="D18" i="1"/>
  <c r="E18" i="1"/>
  <c r="F18" i="1"/>
  <c r="G18" i="1"/>
  <c r="H18" i="1"/>
  <c r="I18" i="1"/>
  <c r="J18" i="1"/>
  <c r="K18" i="1"/>
  <c r="L18" i="1"/>
  <c r="M18" i="1"/>
  <c r="N18" i="1"/>
  <c r="C18" i="1"/>
  <c r="C12" i="1"/>
  <c r="D7" i="1"/>
  <c r="E7" i="1"/>
  <c r="F7" i="1"/>
  <c r="G7" i="1"/>
  <c r="H7" i="1"/>
  <c r="I7" i="1"/>
  <c r="J7" i="1"/>
  <c r="K7" i="1"/>
  <c r="L7" i="1"/>
  <c r="M7" i="1"/>
  <c r="N7" i="1"/>
  <c r="D6" i="3"/>
  <c r="E6" i="3"/>
  <c r="F6" i="3"/>
  <c r="G6" i="3"/>
  <c r="H6" i="3"/>
  <c r="I6" i="3"/>
  <c r="J6" i="3"/>
  <c r="K6" i="3"/>
  <c r="L6" i="3"/>
  <c r="M6" i="3"/>
  <c r="N6" i="3"/>
  <c r="C22" i="3"/>
  <c r="N22" i="3"/>
  <c r="M22" i="3"/>
  <c r="L22" i="3"/>
  <c r="K22" i="3"/>
  <c r="J22" i="3"/>
  <c r="I22" i="3"/>
  <c r="H22" i="3"/>
  <c r="G22" i="3"/>
  <c r="F22" i="3"/>
  <c r="E22" i="3"/>
  <c r="D22" i="3"/>
  <c r="N19" i="3"/>
  <c r="M19" i="3"/>
  <c r="L19" i="3"/>
  <c r="K19" i="3"/>
  <c r="J19" i="3"/>
  <c r="I19" i="3"/>
  <c r="H19" i="3"/>
  <c r="G19" i="3"/>
  <c r="F19" i="3"/>
  <c r="E19" i="3"/>
  <c r="D19" i="3"/>
  <c r="C19" i="3"/>
  <c r="N16" i="3"/>
  <c r="M16" i="3"/>
  <c r="L16" i="3"/>
  <c r="K16" i="3"/>
  <c r="J16" i="3"/>
  <c r="I16" i="3"/>
  <c r="H16" i="3"/>
  <c r="G16" i="3"/>
  <c r="F16" i="3"/>
  <c r="E16" i="3"/>
  <c r="D16" i="3"/>
  <c r="C16" i="3"/>
  <c r="D13" i="3"/>
  <c r="E13" i="3"/>
  <c r="F13" i="3"/>
  <c r="G13" i="3"/>
  <c r="H13" i="3"/>
  <c r="I13" i="3"/>
  <c r="J13" i="3"/>
  <c r="K13" i="3"/>
  <c r="L13" i="3"/>
  <c r="M13" i="3"/>
  <c r="N13" i="3"/>
  <c r="C13" i="3"/>
  <c r="E10" i="3"/>
  <c r="F10" i="3"/>
  <c r="G10" i="3"/>
  <c r="H10" i="3"/>
  <c r="I10" i="3"/>
  <c r="J10" i="3"/>
  <c r="K10" i="3"/>
  <c r="L10" i="3"/>
  <c r="M10" i="3"/>
  <c r="N10" i="3"/>
  <c r="D10" i="3"/>
  <c r="C10" i="3"/>
  <c r="E7" i="3"/>
  <c r="F7" i="3"/>
  <c r="G7" i="3"/>
  <c r="H7" i="3"/>
  <c r="I7" i="3"/>
  <c r="J7" i="3"/>
  <c r="K7" i="3"/>
  <c r="L7" i="3"/>
  <c r="M7" i="3"/>
  <c r="N7" i="3"/>
  <c r="D7" i="3"/>
  <c r="C7" i="3"/>
  <c r="C6" i="3" s="1"/>
  <c r="C7" i="1" s="1"/>
  <c r="D12" i="1"/>
  <c r="E12" i="1"/>
  <c r="F12" i="1"/>
  <c r="G12" i="1"/>
  <c r="H12" i="1"/>
  <c r="I12" i="1"/>
  <c r="J12" i="1"/>
  <c r="K12" i="1"/>
  <c r="L12" i="1"/>
  <c r="M12" i="1"/>
  <c r="N12" i="1"/>
  <c r="D8" i="1"/>
  <c r="E8" i="1"/>
  <c r="F8" i="1"/>
  <c r="G8" i="1"/>
  <c r="H8" i="1"/>
  <c r="I8" i="1"/>
  <c r="J8" i="1"/>
  <c r="K8" i="1"/>
  <c r="L8" i="1"/>
  <c r="M8" i="1"/>
  <c r="N8" i="1"/>
  <c r="C8" i="1"/>
  <c r="C11" i="2" l="1"/>
  <c r="C12" i="2" s="1"/>
  <c r="O18" i="1"/>
  <c r="O8" i="1"/>
  <c r="O29" i="1"/>
  <c r="O34" i="1"/>
  <c r="O12" i="1"/>
  <c r="C14" i="2"/>
  <c r="C13" i="2"/>
  <c r="C24" i="1"/>
  <c r="C37" i="1" s="1"/>
  <c r="C38" i="1" s="1"/>
  <c r="O7" i="1"/>
  <c r="C7" i="2" s="1"/>
  <c r="M24" i="1"/>
  <c r="M37" i="1" s="1"/>
  <c r="I24" i="1"/>
  <c r="I37" i="1" s="1"/>
  <c r="I38" i="1" s="1"/>
  <c r="E24" i="1"/>
  <c r="E37" i="1" s="1"/>
  <c r="E38" i="1" s="1"/>
  <c r="H24" i="1"/>
  <c r="H37" i="1" s="1"/>
  <c r="H38" i="1" s="1"/>
  <c r="J24" i="1"/>
  <c r="J37" i="1" s="1"/>
  <c r="J38" i="1" s="1"/>
  <c r="G24" i="1"/>
  <c r="G37" i="1" s="1"/>
  <c r="G38" i="1" s="1"/>
  <c r="K24" i="1"/>
  <c r="K37" i="1" s="1"/>
  <c r="K38" i="1" s="1"/>
  <c r="N24" i="1"/>
  <c r="N37" i="1" s="1"/>
  <c r="F24" i="1"/>
  <c r="F37" i="1" s="1"/>
  <c r="F38" i="1" s="1"/>
  <c r="L24" i="1"/>
  <c r="L37" i="1" s="1"/>
  <c r="L38" i="1" s="1"/>
  <c r="B14" i="6" l="1"/>
  <c r="B11" i="6"/>
  <c r="C15" i="2"/>
  <c r="M38" i="1"/>
  <c r="M41" i="1" s="1"/>
  <c r="M43" i="1" s="1"/>
  <c r="N6" i="1" s="1"/>
  <c r="N38" i="1"/>
  <c r="N41" i="1" s="1"/>
  <c r="C8" i="2"/>
  <c r="C9" i="2" s="1"/>
  <c r="C41" i="1"/>
  <c r="J41" i="1"/>
  <c r="J43" i="1" s="1"/>
  <c r="K6" i="1" s="1"/>
  <c r="F41" i="1"/>
  <c r="F43" i="1" s="1"/>
  <c r="G6" i="1" s="1"/>
  <c r="I41" i="1"/>
  <c r="I43" i="1" s="1"/>
  <c r="J6" i="1" s="1"/>
  <c r="K41" i="1"/>
  <c r="K43" i="1" s="1"/>
  <c r="L6" i="1" s="1"/>
  <c r="G41" i="1"/>
  <c r="G43" i="1" s="1"/>
  <c r="H6" i="1" s="1"/>
  <c r="L41" i="1"/>
  <c r="L43" i="1" s="1"/>
  <c r="M6" i="1" s="1"/>
  <c r="E41" i="1"/>
  <c r="E43" i="1" s="1"/>
  <c r="F6" i="1" s="1"/>
  <c r="C17" i="2" l="1"/>
  <c r="N43" i="1"/>
  <c r="B14" i="5" s="1"/>
  <c r="B15" i="5" s="1"/>
  <c r="D10" i="5"/>
  <c r="D11" i="5" s="1"/>
  <c r="D18" i="5" s="1"/>
  <c r="C18" i="2"/>
  <c r="C21" i="2" s="1"/>
  <c r="H41" i="1"/>
  <c r="H43" i="1" s="1"/>
  <c r="I6" i="1" s="1"/>
  <c r="C43" i="1"/>
  <c r="D6" i="1" s="1"/>
  <c r="D24" i="1" s="1"/>
  <c r="B20" i="6" l="1"/>
  <c r="B5" i="6"/>
  <c r="B18" i="5"/>
  <c r="B17" i="6" s="1"/>
  <c r="O24" i="1"/>
  <c r="D37" i="1"/>
  <c r="D38" i="1" s="1"/>
  <c r="B8" i="6" l="1"/>
  <c r="B23" i="6"/>
  <c r="O37" i="1"/>
  <c r="D41" i="1"/>
  <c r="O38" i="1" l="1"/>
  <c r="D43" i="1" l="1"/>
  <c r="E6" i="1" s="1"/>
</calcChain>
</file>

<file path=xl/sharedStrings.xml><?xml version="1.0" encoding="utf-8"?>
<sst xmlns="http://schemas.openxmlformats.org/spreadsheetml/2006/main" count="196" uniqueCount="143">
  <si>
    <t>Venit din vânzări de produse și servicii</t>
  </si>
  <si>
    <t>Cheltuieli comerciale</t>
  </si>
  <si>
    <t>Materia primă și materiale incluse în produsul final</t>
  </si>
  <si>
    <t xml:space="preserve">Publicitate </t>
  </si>
  <si>
    <t>Ambalare</t>
  </si>
  <si>
    <t>Distribuție</t>
  </si>
  <si>
    <t>Cheltuieli generale și administrative</t>
  </si>
  <si>
    <t>...Alte cheltuieli privind activitatea comercială</t>
  </si>
  <si>
    <t>...Alte cheltuieli privind activitatea de bază</t>
  </si>
  <si>
    <t>Chirie spațiu</t>
  </si>
  <si>
    <t>Asigurări</t>
  </si>
  <si>
    <t>Articole de birou</t>
  </si>
  <si>
    <t>Utilități (tel., internet, energ. el., termică etc.)</t>
  </si>
  <si>
    <t>Marja de profit (pierdere) din activitatea operațională</t>
  </si>
  <si>
    <t>Activitatea operațională</t>
  </si>
  <si>
    <t>Achizitionarea activelor pe termen lung</t>
  </si>
  <si>
    <t>Investitii in constructii si reparatii</t>
  </si>
  <si>
    <t>Achizitionarea activelor nemateriale</t>
  </si>
  <si>
    <t>Activitatea investițională</t>
  </si>
  <si>
    <t>Marja de profit (pierdere) din activitatea investițională</t>
  </si>
  <si>
    <t>Primirea creditului</t>
  </si>
  <si>
    <t>Ajutor financiar nerambursabil</t>
  </si>
  <si>
    <t>Rambursarea creditului creditului</t>
  </si>
  <si>
    <t>Plăți la dobânzi</t>
  </si>
  <si>
    <t>Marja de profit (pierdere) din activitatea financiară</t>
  </si>
  <si>
    <t>Activitatea financiară</t>
  </si>
  <si>
    <t>...Alte cheltuieli privind activitatea generală și administrativă</t>
  </si>
  <si>
    <t>Profit până la impozitare</t>
  </si>
  <si>
    <t>Impozit pe venit</t>
  </si>
  <si>
    <t>Rezerve</t>
  </si>
  <si>
    <t>Profit net</t>
  </si>
  <si>
    <t>Repartizarea dividendelor</t>
  </si>
  <si>
    <t>Rezultatul/ Marja de profit (pierdere) din activitatea operațională</t>
  </si>
  <si>
    <t>Rezultatul/ Marja de profit (pierdere) din activitatea investițională</t>
  </si>
  <si>
    <t>Rezultatul/ Marja de profit (pierdere) din activitatea financiară</t>
  </si>
  <si>
    <t>Venit din activitatea investițională</t>
  </si>
  <si>
    <t>Cheltuieli din activitatea investițională</t>
  </si>
  <si>
    <t>Venit din activitatea financiară</t>
  </si>
  <si>
    <t>Cheltuieli din activitatea financiară</t>
  </si>
  <si>
    <t>Sold inițial</t>
  </si>
  <si>
    <t>Sold final</t>
  </si>
  <si>
    <t>Costul vânzărilor (de producere)</t>
  </si>
  <si>
    <t>Cheltuieli în activitatea operațională</t>
  </si>
  <si>
    <t>3=1-2</t>
  </si>
  <si>
    <t>6=4-5</t>
  </si>
  <si>
    <t>9=7-8</t>
  </si>
  <si>
    <t>10=3+6+9</t>
  </si>
  <si>
    <t>=10*12%</t>
  </si>
  <si>
    <t>Salarii pentru personalul de bază* și contribuții</t>
  </si>
  <si>
    <t>*personal de bază- personalul implicat nemijlocit în procesul de fabricație a produselor (prestare a serviciilor)</t>
  </si>
  <si>
    <t>Salarii pentru personalul implicat în comercializare și contribuții</t>
  </si>
  <si>
    <t>Venitul din vânzări</t>
  </si>
  <si>
    <t>Preț/unitate, MDL</t>
  </si>
  <si>
    <t>Produsul 1: total MDL</t>
  </si>
  <si>
    <t>14=10-11-13</t>
  </si>
  <si>
    <t>Produsul 2: total MDL</t>
  </si>
  <si>
    <t>Produsul 3: total MDL</t>
  </si>
  <si>
    <t>Produsul 4: total MDL</t>
  </si>
  <si>
    <t>Produsul 5: total MDL</t>
  </si>
  <si>
    <r>
      <t>Produsul</t>
    </r>
    <r>
      <rPr>
        <i/>
        <sz val="11"/>
        <color theme="1"/>
        <rFont val="Calibri"/>
        <family val="2"/>
        <scheme val="minor"/>
      </rPr>
      <t xml:space="preserve"> n:</t>
    </r>
    <r>
      <rPr>
        <sz val="11"/>
        <color theme="1"/>
        <rFont val="Calibri"/>
        <family val="2"/>
        <scheme val="minor"/>
      </rPr>
      <t xml:space="preserve"> total MDL</t>
    </r>
  </si>
  <si>
    <t>Total, MDL</t>
  </si>
  <si>
    <t>-</t>
  </si>
  <si>
    <t>Număr de unități comercializate/1 lună</t>
  </si>
  <si>
    <t>...</t>
  </si>
  <si>
    <t>n</t>
  </si>
  <si>
    <t>Perioada investiției</t>
  </si>
  <si>
    <t>Sursa de finanțare</t>
  </si>
  <si>
    <t>Total</t>
  </si>
  <si>
    <t>Valoarea, 
MDL</t>
  </si>
  <si>
    <t>Investiții în utilaje, clădiri, terenuri... ș.a. bunuri mobile și bunuri imobile</t>
  </si>
  <si>
    <t>Reparația utilajelor, a bunurilor imobile</t>
  </si>
  <si>
    <t>Investiții în soft, licențe ș.a active nemateriale</t>
  </si>
  <si>
    <t>Total investiții</t>
  </si>
  <si>
    <t>Vânzarea  activelor pe termen lung</t>
  </si>
  <si>
    <t>Perioada investiției (luna)</t>
  </si>
  <si>
    <t>lunile</t>
  </si>
  <si>
    <t>Licențe, tehnologii, soft...</t>
  </si>
  <si>
    <t>Numerar</t>
  </si>
  <si>
    <t xml:space="preserve">Materie primă, produse, inventar...
</t>
  </si>
  <si>
    <t>Active imobilizate (fixe)</t>
  </si>
  <si>
    <t>Active circulante (curente)</t>
  </si>
  <si>
    <t>Capital propriu</t>
  </si>
  <si>
    <t>Datorii</t>
  </si>
  <si>
    <t>Datorii pe termen lung</t>
  </si>
  <si>
    <t>Datorii pe termen scurt</t>
  </si>
  <si>
    <t>Utilaje, terenuri, imobile, reparații...</t>
  </si>
  <si>
    <r>
      <t xml:space="preserve">!Indicați luna cu cifre arabe, </t>
    </r>
    <r>
      <rPr>
        <b/>
        <i/>
        <sz val="11"/>
        <color rgb="FFFF0000"/>
        <rFont val="Calibri"/>
        <family val="2"/>
        <scheme val="minor"/>
      </rPr>
      <t>de exemplu: 1 2 3…</t>
    </r>
  </si>
  <si>
    <t>Lichiditatea curentă</t>
  </si>
  <si>
    <t>Rotația activelor</t>
  </si>
  <si>
    <t>Viteza de rotație a datoriilor</t>
  </si>
  <si>
    <t>Rotația datoriilor (zile)</t>
  </si>
  <si>
    <t>Rentabilitatea capitalului</t>
  </si>
  <si>
    <t>Gradul de îndatorare</t>
  </si>
  <si>
    <t>AC/DTS</t>
  </si>
  <si>
    <t>Rentabilitatea activelor</t>
  </si>
  <si>
    <t>VV/Creanțe medii</t>
  </si>
  <si>
    <t>Creanțe medii/VV*360 zile</t>
  </si>
  <si>
    <t>*Rotația creanțelor (zile)</t>
  </si>
  <si>
    <t>*Viteza de rotație a creanțelor</t>
  </si>
  <si>
    <t>(AC-Stocuri)/DTS</t>
  </si>
  <si>
    <t>*Lichiditatea imediată</t>
  </si>
  <si>
    <t>DT medii/CV*360 zile</t>
  </si>
  <si>
    <t>CV/DT medii</t>
  </si>
  <si>
    <t>PN</t>
  </si>
  <si>
    <t>PN/AT</t>
  </si>
  <si>
    <t>PPI/CP</t>
  </si>
  <si>
    <t>Abrevieri:</t>
  </si>
  <si>
    <t>AC</t>
  </si>
  <si>
    <t>VV</t>
  </si>
  <si>
    <t>DT</t>
  </si>
  <si>
    <t>CV</t>
  </si>
  <si>
    <t>VV/AT</t>
  </si>
  <si>
    <t>DT/AT</t>
  </si>
  <si>
    <t>AT</t>
  </si>
  <si>
    <t>PPI</t>
  </si>
  <si>
    <t>CP</t>
  </si>
  <si>
    <t>Active curente</t>
  </si>
  <si>
    <t>Active totale</t>
  </si>
  <si>
    <t>Datorii totale</t>
  </si>
  <si>
    <t>Costul vânzărilor</t>
  </si>
  <si>
    <t>*Rotația stocurilor (zile)</t>
  </si>
  <si>
    <t>*Viteza de rotație a stocurilor</t>
  </si>
  <si>
    <t>Stoc mediu/CV*360 zile</t>
  </si>
  <si>
    <t>VV/Stoc mediu</t>
  </si>
  <si>
    <t>Total active imobilizate (fixe)</t>
  </si>
  <si>
    <t>Total active circulante (curente)</t>
  </si>
  <si>
    <t>Total Datorii</t>
  </si>
  <si>
    <t>Total Capital propriu</t>
  </si>
  <si>
    <r>
      <t xml:space="preserve">ACTIV 
</t>
    </r>
    <r>
      <rPr>
        <b/>
        <sz val="8"/>
        <color theme="1"/>
        <rFont val="Calibri"/>
        <family val="2"/>
        <scheme val="minor"/>
      </rPr>
      <t>Utilizarea capitalului</t>
    </r>
  </si>
  <si>
    <r>
      <t xml:space="preserve">PASIV
 </t>
    </r>
    <r>
      <rPr>
        <b/>
        <sz val="8"/>
        <color theme="1"/>
        <rFont val="Calibri"/>
        <family val="2"/>
        <scheme val="minor"/>
      </rPr>
      <t>Originea capitalului</t>
    </r>
  </si>
  <si>
    <t>ACTIVE TOTALE</t>
  </si>
  <si>
    <t>PASIVE TOTALE</t>
  </si>
  <si>
    <t xml:space="preserve">Capital </t>
  </si>
  <si>
    <t>Nume, prenume, localitatea aplicantului:</t>
  </si>
  <si>
    <t>Vânzări de utilaje, clădiri, terenuri ș.a. bunuri mobile și imobile</t>
  </si>
  <si>
    <t>4.5.1 Investiții</t>
  </si>
  <si>
    <t>4.5.2 Venitul din vânzări</t>
  </si>
  <si>
    <t>4.5.3 Flux de mijloace bănești</t>
  </si>
  <si>
    <t>4.5.4 Cont de profit și pierderi</t>
  </si>
  <si>
    <t>4.5.5 Bilanț contabil</t>
  </si>
  <si>
    <t>4.5.6 Indicatori financiari</t>
  </si>
  <si>
    <t>* vor fi calculate suplimentar pentru analiza situației curente doar pentru afaceri care deja activează
Datele vor fi luate din bilanțul contabil existent ai anilor precedenți de gestiune</t>
  </si>
  <si>
    <t>Profit pînă la impozitare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</si>
</sst>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11"/>
      <color rgb="FF800000"/>
      <name val="Calibri"/>
      <family val="2"/>
      <charset val="204"/>
      <scheme val="minor"/>
    </font>
    <font>
      <b/>
      <sz val="11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i/>
      <sz val="11"/>
      <color rgb="FF80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/>
      <bottom/>
      <diagonal/>
    </border>
  </borders>
  <cellStyleXfs count="4">
    <xf numFmtId="0" fontId="0" fillId="0" borderId="0"/>
    <xf numFmtId="0" fontId="8" fillId="6" borderId="16" applyNumberFormat="0" applyAlignment="0" applyProtection="0"/>
    <xf numFmtId="0" fontId="11" fillId="9" borderId="17" applyNumberFormat="0" applyAlignment="0" applyProtection="0"/>
    <xf numFmtId="0" fontId="12" fillId="0" borderId="18" applyNumberFormat="0" applyFill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4" borderId="7" xfId="0" applyFont="1" applyFill="1" applyBorder="1" applyAlignment="1">
      <alignment horizontal="left"/>
    </xf>
    <xf numFmtId="0" fontId="0" fillId="2" borderId="0" xfId="0" applyFill="1" applyBorder="1"/>
    <xf numFmtId="0" fontId="0" fillId="3" borderId="0" xfId="0" applyFill="1" applyBorder="1"/>
    <xf numFmtId="0" fontId="0" fillId="0" borderId="0" xfId="0" applyBorder="1"/>
    <xf numFmtId="0" fontId="5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3" borderId="11" xfId="0" applyFill="1" applyBorder="1" applyAlignment="1"/>
    <xf numFmtId="0" fontId="0" fillId="4" borderId="9" xfId="0" applyFill="1" applyBorder="1" applyAlignment="1"/>
    <xf numFmtId="0" fontId="1" fillId="4" borderId="5" xfId="0" applyFont="1" applyFill="1" applyBorder="1" applyAlignment="1">
      <alignment horizontal="left"/>
    </xf>
    <xf numFmtId="0" fontId="0" fillId="4" borderId="12" xfId="0" applyFill="1" applyBorder="1" applyAlignment="1"/>
    <xf numFmtId="0" fontId="0" fillId="3" borderId="6" xfId="0" applyFill="1" applyBorder="1" applyAlignment="1">
      <alignment horizontal="right"/>
    </xf>
    <xf numFmtId="0" fontId="0" fillId="5" borderId="9" xfId="0" applyFill="1" applyBorder="1"/>
    <xf numFmtId="0" fontId="2" fillId="5" borderId="8" xfId="0" applyFont="1" applyFill="1" applyBorder="1" applyAlignment="1">
      <alignment horizontal="left"/>
    </xf>
    <xf numFmtId="0" fontId="0" fillId="0" borderId="6" xfId="0" applyBorder="1"/>
    <xf numFmtId="0" fontId="0" fillId="0" borderId="11" xfId="0" applyBorder="1"/>
    <xf numFmtId="0" fontId="0" fillId="2" borderId="13" xfId="0" applyFill="1" applyBorder="1"/>
    <xf numFmtId="0" fontId="1" fillId="4" borderId="14" xfId="0" applyFont="1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3" borderId="15" xfId="0" applyFill="1" applyBorder="1" applyAlignment="1">
      <alignment horizontal="right"/>
    </xf>
    <xf numFmtId="0" fontId="3" fillId="4" borderId="13" xfId="0" applyFont="1" applyFill="1" applyBorder="1"/>
    <xf numFmtId="0" fontId="3" fillId="4" borderId="1" xfId="0" applyFont="1" applyFill="1" applyBorder="1"/>
    <xf numFmtId="0" fontId="3" fillId="4" borderId="12" xfId="0" applyFont="1" applyFill="1" applyBorder="1"/>
    <xf numFmtId="0" fontId="3" fillId="4" borderId="4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7" xfId="0" applyBorder="1"/>
    <xf numFmtId="0" fontId="0" fillId="0" borderId="4" xfId="0" applyBorder="1"/>
    <xf numFmtId="0" fontId="0" fillId="3" borderId="2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9" xfId="0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wrapText="1"/>
    </xf>
    <xf numFmtId="0" fontId="0" fillId="2" borderId="9" xfId="0" applyFill="1" applyBorder="1"/>
    <xf numFmtId="0" fontId="0" fillId="2" borderId="11" xfId="0" applyFill="1" applyBorder="1"/>
    <xf numFmtId="0" fontId="0" fillId="3" borderId="11" xfId="0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13" xfId="0" applyFill="1" applyBorder="1"/>
    <xf numFmtId="0" fontId="2" fillId="5" borderId="10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left"/>
    </xf>
    <xf numFmtId="0" fontId="8" fillId="6" borderId="16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0" fillId="0" borderId="10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5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2" fillId="7" borderId="1" xfId="0" applyFont="1" applyFill="1" applyBorder="1"/>
    <xf numFmtId="0" fontId="2" fillId="8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right" vertical="center"/>
    </xf>
    <xf numFmtId="0" fontId="2" fillId="8" borderId="1" xfId="0" applyFont="1" applyFill="1" applyBorder="1"/>
    <xf numFmtId="0" fontId="14" fillId="10" borderId="18" xfId="3" applyFont="1" applyFill="1"/>
    <xf numFmtId="0" fontId="14" fillId="10" borderId="18" xfId="3" applyFont="1" applyFill="1" applyAlignment="1">
      <alignment horizontal="center"/>
    </xf>
    <xf numFmtId="0" fontId="7" fillId="0" borderId="0" xfId="0" applyFont="1" applyAlignment="1"/>
    <xf numFmtId="0" fontId="15" fillId="9" borderId="17" xfId="2" applyFont="1"/>
    <xf numFmtId="0" fontId="15" fillId="9" borderId="17" xfId="2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21" fillId="0" borderId="0" xfId="0" applyFont="1" applyAlignment="1"/>
    <xf numFmtId="0" fontId="19" fillId="0" borderId="0" xfId="0" applyFont="1" applyAlignment="1">
      <alignment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7" fillId="9" borderId="19" xfId="2" applyFont="1" applyBorder="1" applyAlignment="1">
      <alignment horizontal="left" vertical="top" wrapText="1"/>
    </xf>
    <xf numFmtId="0" fontId="17" fillId="9" borderId="0" xfId="2" applyFont="1" applyBorder="1" applyAlignment="1">
      <alignment horizontal="left" vertical="top" wrapText="1"/>
    </xf>
    <xf numFmtId="0" fontId="21" fillId="0" borderId="0" xfId="0" applyFont="1" applyAlignment="1">
      <alignment horizontal="center"/>
    </xf>
  </cellXfs>
  <cellStyles count="4">
    <cellStyle name="Calculation" xfId="2" builtinId="22"/>
    <cellStyle name="Check Cell" xfId="1" builtinId="23"/>
    <cellStyle name="Linked Cell" xfId="3" builtinId="24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8556-832D-413A-9984-302CF271F98C}">
  <sheetPr>
    <pageSetUpPr fitToPage="1"/>
  </sheetPr>
  <dimension ref="A1:E38"/>
  <sheetViews>
    <sheetView workbookViewId="0">
      <selection activeCell="E23" sqref="E23"/>
    </sheetView>
  </sheetViews>
  <sheetFormatPr defaultRowHeight="15" x14ac:dyDescent="0.25"/>
  <cols>
    <col min="2" max="2" width="36.5703125" customWidth="1"/>
    <col min="3" max="3" width="14.5703125" customWidth="1"/>
    <col min="4" max="4" width="17" customWidth="1"/>
    <col min="5" max="5" width="20.85546875" customWidth="1"/>
  </cols>
  <sheetData>
    <row r="1" spans="1:5" ht="20.100000000000001" customHeight="1" x14ac:dyDescent="0.25">
      <c r="A1" s="106" t="s">
        <v>133</v>
      </c>
      <c r="B1" s="106"/>
      <c r="C1" s="107"/>
      <c r="D1" s="107"/>
      <c r="E1" s="107"/>
    </row>
    <row r="2" spans="1:5" x14ac:dyDescent="0.25">
      <c r="B2" s="74"/>
    </row>
    <row r="3" spans="1:5" ht="23.25" x14ac:dyDescent="0.35">
      <c r="B3" s="95" t="s">
        <v>135</v>
      </c>
      <c r="D3" s="74" t="s">
        <v>86</v>
      </c>
    </row>
    <row r="4" spans="1:5" ht="23.25" x14ac:dyDescent="0.35">
      <c r="B4" s="29"/>
      <c r="D4" s="74"/>
    </row>
    <row r="5" spans="1:5" s="67" customFormat="1" ht="33" customHeight="1" x14ac:dyDescent="0.25">
      <c r="A5" s="69"/>
      <c r="B5" s="70" t="s">
        <v>69</v>
      </c>
      <c r="C5" s="70" t="s">
        <v>68</v>
      </c>
      <c r="D5" s="70" t="s">
        <v>74</v>
      </c>
      <c r="E5" s="70" t="s">
        <v>66</v>
      </c>
    </row>
    <row r="6" spans="1:5" x14ac:dyDescent="0.25">
      <c r="A6" s="68">
        <v>1</v>
      </c>
      <c r="B6" s="20"/>
      <c r="C6" s="20"/>
      <c r="D6" s="20"/>
      <c r="E6" s="20"/>
    </row>
    <row r="7" spans="1:5" x14ac:dyDescent="0.25">
      <c r="A7" s="68">
        <v>2</v>
      </c>
      <c r="B7" s="20"/>
      <c r="C7" s="20"/>
      <c r="D7" s="20"/>
      <c r="E7" s="20"/>
    </row>
    <row r="8" spans="1:5" x14ac:dyDescent="0.25">
      <c r="A8" s="68">
        <v>3</v>
      </c>
      <c r="B8" s="20"/>
      <c r="C8" s="20"/>
      <c r="D8" s="20"/>
      <c r="E8" s="20"/>
    </row>
    <row r="9" spans="1:5" x14ac:dyDescent="0.25">
      <c r="A9" s="68">
        <v>4</v>
      </c>
      <c r="B9" s="20"/>
      <c r="C9" s="20"/>
      <c r="D9" s="20"/>
      <c r="E9" s="20"/>
    </row>
    <row r="10" spans="1:5" x14ac:dyDescent="0.25">
      <c r="A10" s="68">
        <v>5</v>
      </c>
      <c r="B10" s="20"/>
      <c r="C10" s="20"/>
      <c r="D10" s="20"/>
      <c r="E10" s="20"/>
    </row>
    <row r="11" spans="1:5" x14ac:dyDescent="0.25">
      <c r="A11" s="68" t="s">
        <v>63</v>
      </c>
      <c r="B11" s="20"/>
      <c r="C11" s="20"/>
      <c r="D11" s="20"/>
      <c r="E11" s="20"/>
    </row>
    <row r="12" spans="1:5" x14ac:dyDescent="0.25">
      <c r="A12" s="68" t="s">
        <v>64</v>
      </c>
      <c r="B12" s="20"/>
      <c r="C12" s="20"/>
      <c r="D12" s="20"/>
      <c r="E12" s="20"/>
    </row>
    <row r="13" spans="1:5" x14ac:dyDescent="0.25">
      <c r="A13" s="71"/>
      <c r="B13" s="71" t="s">
        <v>67</v>
      </c>
      <c r="C13" s="71">
        <f>SUM(C6:C12)</f>
        <v>0</v>
      </c>
      <c r="D13" s="20"/>
      <c r="E13" s="20"/>
    </row>
    <row r="14" spans="1:5" x14ac:dyDescent="0.25">
      <c r="A14" s="68"/>
      <c r="B14" s="20"/>
      <c r="C14" s="20"/>
      <c r="D14" s="20"/>
      <c r="E14" s="20"/>
    </row>
    <row r="15" spans="1:5" ht="30" x14ac:dyDescent="0.25">
      <c r="A15" s="69"/>
      <c r="B15" s="70" t="s">
        <v>70</v>
      </c>
      <c r="C15" s="70" t="s">
        <v>68</v>
      </c>
      <c r="D15" s="70" t="s">
        <v>65</v>
      </c>
      <c r="E15" s="70" t="s">
        <v>66</v>
      </c>
    </row>
    <row r="16" spans="1:5" x14ac:dyDescent="0.25">
      <c r="A16" s="68">
        <v>1</v>
      </c>
      <c r="B16" s="20"/>
      <c r="C16" s="20"/>
      <c r="D16" s="20"/>
      <c r="E16" s="20"/>
    </row>
    <row r="17" spans="1:5" x14ac:dyDescent="0.25">
      <c r="A17" s="68">
        <v>2</v>
      </c>
      <c r="B17" s="20"/>
      <c r="C17" s="20"/>
      <c r="D17" s="20"/>
      <c r="E17" s="20"/>
    </row>
    <row r="18" spans="1:5" x14ac:dyDescent="0.25">
      <c r="A18" s="68" t="s">
        <v>63</v>
      </c>
      <c r="B18" s="20"/>
      <c r="C18" s="20"/>
      <c r="D18" s="20"/>
      <c r="E18" s="20"/>
    </row>
    <row r="19" spans="1:5" x14ac:dyDescent="0.25">
      <c r="A19" s="68" t="s">
        <v>64</v>
      </c>
      <c r="B19" s="20"/>
      <c r="C19" s="20"/>
      <c r="D19" s="20"/>
      <c r="E19" s="20"/>
    </row>
    <row r="20" spans="1:5" x14ac:dyDescent="0.25">
      <c r="A20" s="71"/>
      <c r="B20" s="71" t="s">
        <v>67</v>
      </c>
      <c r="C20" s="71">
        <f>SUM(C16:C19)</f>
        <v>0</v>
      </c>
      <c r="D20" s="20"/>
      <c r="E20" s="20"/>
    </row>
    <row r="21" spans="1:5" x14ac:dyDescent="0.25">
      <c r="A21" s="68"/>
      <c r="B21" s="20"/>
      <c r="C21" s="20"/>
      <c r="D21" s="20"/>
      <c r="E21" s="20"/>
    </row>
    <row r="22" spans="1:5" ht="30" x14ac:dyDescent="0.25">
      <c r="A22" s="69"/>
      <c r="B22" s="70" t="s">
        <v>71</v>
      </c>
      <c r="C22" s="70" t="s">
        <v>68</v>
      </c>
      <c r="D22" s="70" t="s">
        <v>65</v>
      </c>
      <c r="E22" s="70" t="s">
        <v>66</v>
      </c>
    </row>
    <row r="23" spans="1:5" x14ac:dyDescent="0.25">
      <c r="A23" s="68">
        <v>1</v>
      </c>
      <c r="B23" s="20"/>
      <c r="C23" s="20"/>
      <c r="D23" s="20"/>
      <c r="E23" s="20"/>
    </row>
    <row r="24" spans="1:5" x14ac:dyDescent="0.25">
      <c r="A24" s="68">
        <v>2</v>
      </c>
      <c r="B24" s="20"/>
      <c r="C24" s="20"/>
      <c r="D24" s="20"/>
      <c r="E24" s="20"/>
    </row>
    <row r="25" spans="1:5" x14ac:dyDescent="0.25">
      <c r="A25" s="68" t="s">
        <v>63</v>
      </c>
      <c r="B25" s="20"/>
      <c r="C25" s="20"/>
      <c r="D25" s="20"/>
      <c r="E25" s="20"/>
    </row>
    <row r="26" spans="1:5" x14ac:dyDescent="0.25">
      <c r="A26" s="68" t="s">
        <v>64</v>
      </c>
      <c r="B26" s="20"/>
      <c r="C26" s="20"/>
      <c r="D26" s="20"/>
      <c r="E26" s="20"/>
    </row>
    <row r="27" spans="1:5" x14ac:dyDescent="0.25">
      <c r="A27" s="71"/>
      <c r="B27" s="71" t="s">
        <v>67</v>
      </c>
      <c r="C27" s="71">
        <f>SUM(C23:C26)</f>
        <v>0</v>
      </c>
      <c r="D27" s="20"/>
      <c r="E27" s="20"/>
    </row>
    <row r="28" spans="1:5" x14ac:dyDescent="0.25">
      <c r="A28" s="68"/>
      <c r="B28" s="20"/>
      <c r="C28" s="20"/>
      <c r="D28" s="20"/>
      <c r="E28" s="20"/>
    </row>
    <row r="29" spans="1:5" ht="35.25" customHeight="1" x14ac:dyDescent="0.25">
      <c r="A29" s="69"/>
      <c r="B29" s="70" t="s">
        <v>72</v>
      </c>
      <c r="C29" s="100">
        <f>C13+C20+C27</f>
        <v>0</v>
      </c>
      <c r="D29" s="101"/>
      <c r="E29" s="102"/>
    </row>
    <row r="31" spans="1:5" ht="30" x14ac:dyDescent="0.25">
      <c r="A31" s="30"/>
      <c r="B31" s="47" t="s">
        <v>134</v>
      </c>
      <c r="C31" s="72" t="s">
        <v>68</v>
      </c>
      <c r="D31" s="72" t="s">
        <v>65</v>
      </c>
      <c r="E31" s="72" t="s">
        <v>66</v>
      </c>
    </row>
    <row r="32" spans="1:5" x14ac:dyDescent="0.25">
      <c r="A32" s="68">
        <v>1</v>
      </c>
      <c r="B32" s="20"/>
      <c r="C32" s="20"/>
      <c r="D32" s="20"/>
      <c r="E32" s="20"/>
    </row>
    <row r="33" spans="1:5" x14ac:dyDescent="0.25">
      <c r="A33" s="68">
        <v>2</v>
      </c>
      <c r="B33" s="20"/>
      <c r="C33" s="20"/>
      <c r="D33" s="20"/>
      <c r="E33" s="20"/>
    </row>
    <row r="34" spans="1:5" x14ac:dyDescent="0.25">
      <c r="A34" s="68">
        <v>3</v>
      </c>
      <c r="B34" s="20"/>
      <c r="C34" s="20"/>
      <c r="D34" s="20"/>
      <c r="E34" s="20"/>
    </row>
    <row r="35" spans="1:5" x14ac:dyDescent="0.25">
      <c r="A35" s="68">
        <v>4</v>
      </c>
      <c r="B35" s="20"/>
      <c r="C35" s="20"/>
      <c r="D35" s="20"/>
      <c r="E35" s="20"/>
    </row>
    <row r="36" spans="1:5" x14ac:dyDescent="0.25">
      <c r="A36" s="68" t="s">
        <v>63</v>
      </c>
      <c r="B36" s="20"/>
      <c r="C36" s="20"/>
      <c r="D36" s="20"/>
      <c r="E36" s="20"/>
    </row>
    <row r="37" spans="1:5" x14ac:dyDescent="0.25">
      <c r="A37" s="68" t="s">
        <v>64</v>
      </c>
      <c r="B37" s="20"/>
      <c r="C37" s="20"/>
      <c r="D37" s="20"/>
      <c r="E37" s="20"/>
    </row>
    <row r="38" spans="1:5" ht="35.25" customHeight="1" x14ac:dyDescent="0.25">
      <c r="A38" s="73"/>
      <c r="B38" s="72" t="s">
        <v>67</v>
      </c>
      <c r="C38" s="103">
        <f>SUM(C32:C37)</f>
        <v>0</v>
      </c>
      <c r="D38" s="104"/>
      <c r="E38" s="105"/>
    </row>
  </sheetData>
  <mergeCells count="4">
    <mergeCell ref="C29:E29"/>
    <mergeCell ref="C38:E38"/>
    <mergeCell ref="A1:B1"/>
    <mergeCell ref="C1:E1"/>
  </mergeCells>
  <pageMargins left="0.45" right="0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80C8-43C1-4D1C-B719-4091A6CFB04E}">
  <sheetPr>
    <pageSetUpPr fitToPage="1"/>
  </sheetPr>
  <dimension ref="A1:N24"/>
  <sheetViews>
    <sheetView workbookViewId="0">
      <selection sqref="A1:B1"/>
    </sheetView>
  </sheetViews>
  <sheetFormatPr defaultRowHeight="15" x14ac:dyDescent="0.25"/>
  <cols>
    <col min="1" max="1" width="4.42578125" customWidth="1"/>
    <col min="2" max="2" width="36.42578125" customWidth="1"/>
  </cols>
  <sheetData>
    <row r="1" spans="1:14" s="99" customFormat="1" ht="20.100000000000001" customHeight="1" x14ac:dyDescent="0.25">
      <c r="A1" s="106" t="s">
        <v>133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5">
      <c r="B2" s="74"/>
    </row>
    <row r="3" spans="1:14" ht="23.25" x14ac:dyDescent="0.35">
      <c r="B3" s="95" t="s">
        <v>136</v>
      </c>
    </row>
    <row r="4" spans="1:14" ht="23.25" x14ac:dyDescent="0.35">
      <c r="B4" s="29"/>
    </row>
    <row r="5" spans="1:14" x14ac:dyDescent="0.25">
      <c r="B5" s="80" t="s">
        <v>0</v>
      </c>
      <c r="C5" s="78">
        <v>1</v>
      </c>
      <c r="D5" s="31">
        <v>2</v>
      </c>
      <c r="E5" s="31">
        <v>3</v>
      </c>
      <c r="F5" s="31">
        <v>4</v>
      </c>
      <c r="G5" s="31">
        <v>5</v>
      </c>
      <c r="H5" s="31">
        <v>6</v>
      </c>
      <c r="I5" s="31">
        <v>7</v>
      </c>
      <c r="J5" s="31">
        <v>8</v>
      </c>
      <c r="K5" s="31">
        <v>9</v>
      </c>
      <c r="L5" s="31">
        <v>10</v>
      </c>
      <c r="M5" s="31">
        <v>11</v>
      </c>
      <c r="N5" s="31">
        <v>12</v>
      </c>
    </row>
    <row r="6" spans="1:14" x14ac:dyDescent="0.25">
      <c r="B6" s="81" t="s">
        <v>60</v>
      </c>
      <c r="C6" s="79">
        <f>C7+C10+C13+C16+C19+C22</f>
        <v>0</v>
      </c>
      <c r="D6" s="41">
        <f t="shared" ref="D6:N6" si="0">D7+D10+D13+D16+D19+D22</f>
        <v>0</v>
      </c>
      <c r="E6" s="41">
        <f t="shared" si="0"/>
        <v>0</v>
      </c>
      <c r="F6" s="41">
        <f t="shared" si="0"/>
        <v>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</row>
    <row r="7" spans="1:14" x14ac:dyDescent="0.25">
      <c r="B7" s="51" t="s">
        <v>53</v>
      </c>
      <c r="C7" s="39">
        <f>C8*C9</f>
        <v>0</v>
      </c>
      <c r="D7" s="37">
        <f>D8*D9</f>
        <v>0</v>
      </c>
      <c r="E7" s="37">
        <f t="shared" ref="E7:N7" si="1">E8*E9</f>
        <v>0</v>
      </c>
      <c r="F7" s="37">
        <f t="shared" si="1"/>
        <v>0</v>
      </c>
      <c r="G7" s="37">
        <f t="shared" si="1"/>
        <v>0</v>
      </c>
      <c r="H7" s="37">
        <f t="shared" si="1"/>
        <v>0</v>
      </c>
      <c r="I7" s="37">
        <f t="shared" si="1"/>
        <v>0</v>
      </c>
      <c r="J7" s="37">
        <f t="shared" si="1"/>
        <v>0</v>
      </c>
      <c r="K7" s="37">
        <f t="shared" si="1"/>
        <v>0</v>
      </c>
      <c r="L7" s="37">
        <f t="shared" si="1"/>
        <v>0</v>
      </c>
      <c r="M7" s="37">
        <f t="shared" si="1"/>
        <v>0</v>
      </c>
      <c r="N7" s="38">
        <f t="shared" si="1"/>
        <v>0</v>
      </c>
    </row>
    <row r="8" spans="1:14" x14ac:dyDescent="0.25">
      <c r="B8" s="21" t="s">
        <v>62</v>
      </c>
      <c r="C8" s="17"/>
      <c r="D8" s="5"/>
      <c r="E8" s="5"/>
      <c r="F8" s="5"/>
      <c r="G8" s="5"/>
      <c r="H8" s="5"/>
      <c r="I8" s="5"/>
      <c r="J8" s="5"/>
      <c r="K8" s="5"/>
      <c r="L8" s="5"/>
      <c r="M8" s="5"/>
      <c r="N8" s="16"/>
    </row>
    <row r="9" spans="1:14" x14ac:dyDescent="0.25">
      <c r="B9" s="35" t="s">
        <v>52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x14ac:dyDescent="0.25">
      <c r="B10" s="36" t="s">
        <v>55</v>
      </c>
      <c r="C10" s="39">
        <f>C11*C12</f>
        <v>0</v>
      </c>
      <c r="D10" s="37">
        <f>D11*D12</f>
        <v>0</v>
      </c>
      <c r="E10" s="37">
        <f t="shared" ref="E10:N10" si="2">E11*E12</f>
        <v>0</v>
      </c>
      <c r="F10" s="37">
        <f t="shared" si="2"/>
        <v>0</v>
      </c>
      <c r="G10" s="37">
        <f t="shared" si="2"/>
        <v>0</v>
      </c>
      <c r="H10" s="37">
        <f t="shared" si="2"/>
        <v>0</v>
      </c>
      <c r="I10" s="37">
        <f t="shared" si="2"/>
        <v>0</v>
      </c>
      <c r="J10" s="37">
        <f t="shared" si="2"/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8">
        <f t="shared" si="2"/>
        <v>0</v>
      </c>
    </row>
    <row r="11" spans="1:14" x14ac:dyDescent="0.25">
      <c r="B11" s="21" t="s">
        <v>62</v>
      </c>
      <c r="C11" s="17"/>
      <c r="D11" s="5"/>
      <c r="E11" s="5"/>
      <c r="F11" s="5"/>
      <c r="G11" s="5"/>
      <c r="H11" s="5"/>
      <c r="I11" s="5"/>
      <c r="J11" s="5"/>
      <c r="K11" s="5"/>
      <c r="L11" s="5"/>
      <c r="M11" s="5"/>
      <c r="N11" s="16"/>
    </row>
    <row r="12" spans="1:14" x14ac:dyDescent="0.25">
      <c r="B12" s="35" t="s">
        <v>52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</row>
    <row r="13" spans="1:14" x14ac:dyDescent="0.25">
      <c r="B13" s="36" t="s">
        <v>56</v>
      </c>
      <c r="C13" s="39">
        <f>C14*C15</f>
        <v>0</v>
      </c>
      <c r="D13" s="37">
        <f t="shared" ref="D13:N13" si="3">D14*D15</f>
        <v>0</v>
      </c>
      <c r="E13" s="37">
        <f t="shared" si="3"/>
        <v>0</v>
      </c>
      <c r="F13" s="37">
        <f t="shared" si="3"/>
        <v>0</v>
      </c>
      <c r="G13" s="37">
        <f t="shared" si="3"/>
        <v>0</v>
      </c>
      <c r="H13" s="37">
        <f t="shared" si="3"/>
        <v>0</v>
      </c>
      <c r="I13" s="37">
        <f t="shared" si="3"/>
        <v>0</v>
      </c>
      <c r="J13" s="37">
        <f t="shared" si="3"/>
        <v>0</v>
      </c>
      <c r="K13" s="37">
        <f t="shared" si="3"/>
        <v>0</v>
      </c>
      <c r="L13" s="37">
        <f t="shared" si="3"/>
        <v>0</v>
      </c>
      <c r="M13" s="37">
        <f t="shared" si="3"/>
        <v>0</v>
      </c>
      <c r="N13" s="38">
        <f t="shared" si="3"/>
        <v>0</v>
      </c>
    </row>
    <row r="14" spans="1:14" x14ac:dyDescent="0.25">
      <c r="B14" s="21" t="s">
        <v>62</v>
      </c>
      <c r="C14" s="17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</row>
    <row r="15" spans="1:14" x14ac:dyDescent="0.25">
      <c r="B15" s="35" t="s">
        <v>52</v>
      </c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</row>
    <row r="16" spans="1:14" x14ac:dyDescent="0.25">
      <c r="B16" s="36" t="s">
        <v>57</v>
      </c>
      <c r="C16" s="39">
        <f>C17*C18</f>
        <v>0</v>
      </c>
      <c r="D16" s="37">
        <f t="shared" ref="D16" si="4">D17*D18</f>
        <v>0</v>
      </c>
      <c r="E16" s="37">
        <f t="shared" ref="E16" si="5">E17*E18</f>
        <v>0</v>
      </c>
      <c r="F16" s="37">
        <f t="shared" ref="F16" si="6">F17*F18</f>
        <v>0</v>
      </c>
      <c r="G16" s="37">
        <f t="shared" ref="G16" si="7">G17*G18</f>
        <v>0</v>
      </c>
      <c r="H16" s="37">
        <f t="shared" ref="H16" si="8">H17*H18</f>
        <v>0</v>
      </c>
      <c r="I16" s="37">
        <f t="shared" ref="I16" si="9">I17*I18</f>
        <v>0</v>
      </c>
      <c r="J16" s="37">
        <f t="shared" ref="J16" si="10">J17*J18</f>
        <v>0</v>
      </c>
      <c r="K16" s="37">
        <f t="shared" ref="K16" si="11">K17*K18</f>
        <v>0</v>
      </c>
      <c r="L16" s="37">
        <f t="shared" ref="L16" si="12">L17*L18</f>
        <v>0</v>
      </c>
      <c r="M16" s="37">
        <f t="shared" ref="M16" si="13">M17*M18</f>
        <v>0</v>
      </c>
      <c r="N16" s="38">
        <f t="shared" ref="N16" si="14">N17*N18</f>
        <v>0</v>
      </c>
    </row>
    <row r="17" spans="2:14" x14ac:dyDescent="0.25">
      <c r="B17" s="21" t="s">
        <v>62</v>
      </c>
      <c r="C17" s="17"/>
      <c r="D17" s="5"/>
      <c r="E17" s="5"/>
      <c r="F17" s="5"/>
      <c r="G17" s="5"/>
      <c r="H17" s="5"/>
      <c r="I17" s="5"/>
      <c r="J17" s="5"/>
      <c r="K17" s="5"/>
      <c r="L17" s="5"/>
      <c r="M17" s="5"/>
      <c r="N17" s="16"/>
    </row>
    <row r="18" spans="2:14" x14ac:dyDescent="0.25">
      <c r="B18" s="35" t="s">
        <v>52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2:14" x14ac:dyDescent="0.25">
      <c r="B19" s="36" t="s">
        <v>58</v>
      </c>
      <c r="C19" s="39">
        <f>C20*C21</f>
        <v>0</v>
      </c>
      <c r="D19" s="37">
        <f t="shared" ref="D19" si="15">D20*D21</f>
        <v>0</v>
      </c>
      <c r="E19" s="37">
        <f t="shared" ref="E19" si="16">E20*E21</f>
        <v>0</v>
      </c>
      <c r="F19" s="37">
        <f t="shared" ref="F19" si="17">F20*F21</f>
        <v>0</v>
      </c>
      <c r="G19" s="37">
        <f t="shared" ref="G19" si="18">G20*G21</f>
        <v>0</v>
      </c>
      <c r="H19" s="37">
        <f t="shared" ref="H19" si="19">H20*H21</f>
        <v>0</v>
      </c>
      <c r="I19" s="37">
        <f t="shared" ref="I19" si="20">I20*I21</f>
        <v>0</v>
      </c>
      <c r="J19" s="37">
        <f t="shared" ref="J19" si="21">J20*J21</f>
        <v>0</v>
      </c>
      <c r="K19" s="37">
        <f t="shared" ref="K19" si="22">K20*K21</f>
        <v>0</v>
      </c>
      <c r="L19" s="37">
        <f t="shared" ref="L19" si="23">L20*L21</f>
        <v>0</v>
      </c>
      <c r="M19" s="37">
        <f t="shared" ref="M19" si="24">M20*M21</f>
        <v>0</v>
      </c>
      <c r="N19" s="38">
        <f t="shared" ref="N19" si="25">N20*N21</f>
        <v>0</v>
      </c>
    </row>
    <row r="20" spans="2:14" x14ac:dyDescent="0.25">
      <c r="B20" s="21" t="s">
        <v>62</v>
      </c>
      <c r="C20" s="17"/>
      <c r="D20" s="5"/>
      <c r="E20" s="5"/>
      <c r="F20" s="5"/>
      <c r="G20" s="5"/>
      <c r="H20" s="5"/>
      <c r="I20" s="5"/>
      <c r="J20" s="5"/>
      <c r="K20" s="5"/>
      <c r="L20" s="5"/>
      <c r="M20" s="5"/>
      <c r="N20" s="16"/>
    </row>
    <row r="21" spans="2:14" x14ac:dyDescent="0.25">
      <c r="B21" s="35" t="s">
        <v>52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2:14" x14ac:dyDescent="0.25">
      <c r="B22" s="36" t="s">
        <v>59</v>
      </c>
      <c r="C22" s="39">
        <f>C23*C24</f>
        <v>0</v>
      </c>
      <c r="D22" s="37">
        <f t="shared" ref="D22" si="26">D23*D24</f>
        <v>0</v>
      </c>
      <c r="E22" s="37">
        <f t="shared" ref="E22" si="27">E23*E24</f>
        <v>0</v>
      </c>
      <c r="F22" s="37">
        <f t="shared" ref="F22" si="28">F23*F24</f>
        <v>0</v>
      </c>
      <c r="G22" s="37">
        <f t="shared" ref="G22" si="29">G23*G24</f>
        <v>0</v>
      </c>
      <c r="H22" s="37">
        <f t="shared" ref="H22" si="30">H23*H24</f>
        <v>0</v>
      </c>
      <c r="I22" s="37">
        <f t="shared" ref="I22" si="31">I23*I24</f>
        <v>0</v>
      </c>
      <c r="J22" s="37">
        <f t="shared" ref="J22" si="32">J23*J24</f>
        <v>0</v>
      </c>
      <c r="K22" s="37">
        <f t="shared" ref="K22" si="33">K23*K24</f>
        <v>0</v>
      </c>
      <c r="L22" s="37">
        <f t="shared" ref="L22" si="34">L23*L24</f>
        <v>0</v>
      </c>
      <c r="M22" s="37">
        <f t="shared" ref="M22" si="35">M23*M24</f>
        <v>0</v>
      </c>
      <c r="N22" s="38">
        <f t="shared" ref="N22" si="36">N23*N24</f>
        <v>0</v>
      </c>
    </row>
    <row r="23" spans="2:14" x14ac:dyDescent="0.25">
      <c r="B23" s="21" t="s">
        <v>62</v>
      </c>
      <c r="C23" s="17"/>
      <c r="D23" s="5"/>
      <c r="E23" s="5"/>
      <c r="F23" s="5"/>
      <c r="G23" s="5"/>
      <c r="H23" s="5"/>
      <c r="I23" s="5"/>
      <c r="J23" s="5"/>
      <c r="K23" s="5"/>
      <c r="L23" s="5"/>
      <c r="M23" s="5"/>
      <c r="N23" s="16"/>
    </row>
    <row r="24" spans="2:14" x14ac:dyDescent="0.25">
      <c r="B24" s="35" t="s">
        <v>52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</row>
  </sheetData>
  <mergeCells count="2">
    <mergeCell ref="A1:B1"/>
    <mergeCell ref="C1:N1"/>
  </mergeCells>
  <pageMargins left="0.45" right="0.2" top="0.75" bottom="0.75" header="0.3" footer="0.3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E4B9-A4BE-4A88-A863-EBBE865385D7}">
  <sheetPr>
    <pageSetUpPr fitToPage="1"/>
  </sheetPr>
  <dimension ref="A1:O45"/>
  <sheetViews>
    <sheetView zoomScale="85" zoomScaleNormal="85" workbookViewId="0">
      <selection activeCell="C1" sqref="C1:N1"/>
    </sheetView>
  </sheetViews>
  <sheetFormatPr defaultRowHeight="15" x14ac:dyDescent="0.25"/>
  <cols>
    <col min="1" max="1" width="5.85546875" customWidth="1"/>
    <col min="2" max="2" width="56" customWidth="1"/>
  </cols>
  <sheetData>
    <row r="1" spans="1:15" s="93" customFormat="1" ht="20.100000000000001" customHeight="1" x14ac:dyDescent="0.25">
      <c r="B1" s="94" t="s">
        <v>133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3" spans="1:15" ht="23.25" x14ac:dyDescent="0.35">
      <c r="B3" s="95" t="s">
        <v>137</v>
      </c>
    </row>
    <row r="4" spans="1:15" ht="23.25" x14ac:dyDescent="0.35">
      <c r="B4" s="29"/>
    </row>
    <row r="5" spans="1:15" x14ac:dyDescent="0.25">
      <c r="A5" s="53"/>
      <c r="B5" s="75" t="s">
        <v>75</v>
      </c>
      <c r="C5" s="27">
        <v>1</v>
      </c>
      <c r="D5" s="27">
        <v>2</v>
      </c>
      <c r="E5" s="27">
        <v>3</v>
      </c>
      <c r="F5" s="27">
        <v>4</v>
      </c>
      <c r="G5" s="27">
        <v>5</v>
      </c>
      <c r="H5" s="27">
        <v>6</v>
      </c>
      <c r="I5" s="27">
        <v>7</v>
      </c>
      <c r="J5" s="27">
        <v>8</v>
      </c>
      <c r="K5" s="27">
        <v>9</v>
      </c>
      <c r="L5" s="27">
        <v>10</v>
      </c>
      <c r="M5" s="27">
        <v>11</v>
      </c>
      <c r="N5" s="28">
        <v>12</v>
      </c>
    </row>
    <row r="6" spans="1:15" x14ac:dyDescent="0.25">
      <c r="A6" s="14"/>
      <c r="B6" s="15" t="s">
        <v>39</v>
      </c>
      <c r="C6" s="27">
        <f>Bilanțul!D8</f>
        <v>0</v>
      </c>
      <c r="D6" s="27">
        <f t="shared" ref="D6:N6" si="0">C43</f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8">
        <f t="shared" si="0"/>
        <v>0</v>
      </c>
    </row>
    <row r="7" spans="1:15" x14ac:dyDescent="0.25">
      <c r="A7" s="108" t="s">
        <v>14</v>
      </c>
      <c r="B7" s="18" t="s">
        <v>0</v>
      </c>
      <c r="C7" s="48">
        <f>VV!C6</f>
        <v>0</v>
      </c>
      <c r="D7" s="48">
        <f>VV!D6</f>
        <v>0</v>
      </c>
      <c r="E7" s="48">
        <f>VV!E6</f>
        <v>0</v>
      </c>
      <c r="F7" s="48">
        <f>VV!F6</f>
        <v>0</v>
      </c>
      <c r="G7" s="48">
        <f>VV!G6</f>
        <v>0</v>
      </c>
      <c r="H7" s="48">
        <f>VV!H6</f>
        <v>0</v>
      </c>
      <c r="I7" s="48">
        <f>VV!I6</f>
        <v>0</v>
      </c>
      <c r="J7" s="48">
        <f>VV!J6</f>
        <v>0</v>
      </c>
      <c r="K7" s="48">
        <f>VV!K6</f>
        <v>0</v>
      </c>
      <c r="L7" s="48">
        <f>VV!L6</f>
        <v>0</v>
      </c>
      <c r="M7" s="48">
        <f>VV!M6</f>
        <v>0</v>
      </c>
      <c r="N7" s="46">
        <f>VV!N6</f>
        <v>0</v>
      </c>
      <c r="O7">
        <f>SUM(C7:N7)</f>
        <v>0</v>
      </c>
    </row>
    <row r="8" spans="1:15" x14ac:dyDescent="0.25">
      <c r="A8" s="109"/>
      <c r="B8" s="50" t="s">
        <v>41</v>
      </c>
      <c r="C8" s="17">
        <f>SUM(C9:C11)</f>
        <v>0</v>
      </c>
      <c r="D8" s="17">
        <f t="shared" ref="D8:N8" si="1">SUM(D9:D11)</f>
        <v>0</v>
      </c>
      <c r="E8" s="17">
        <f t="shared" si="1"/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21">
        <f t="shared" si="1"/>
        <v>0</v>
      </c>
      <c r="O8">
        <f>SUM(C8:N8)</f>
        <v>0</v>
      </c>
    </row>
    <row r="9" spans="1:15" x14ac:dyDescent="0.25">
      <c r="A9" s="109"/>
      <c r="B9" s="55" t="s">
        <v>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1"/>
    </row>
    <row r="10" spans="1:15" x14ac:dyDescent="0.25">
      <c r="A10" s="109"/>
      <c r="B10" s="55" t="s">
        <v>48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1"/>
    </row>
    <row r="11" spans="1:15" x14ac:dyDescent="0.25">
      <c r="A11" s="109"/>
      <c r="B11" s="55" t="s">
        <v>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1"/>
    </row>
    <row r="12" spans="1:15" x14ac:dyDescent="0.25">
      <c r="A12" s="109"/>
      <c r="B12" s="50" t="s">
        <v>1</v>
      </c>
      <c r="C12" s="50">
        <f>SUM(C13:C17)</f>
        <v>0</v>
      </c>
      <c r="D12" s="50">
        <f t="shared" ref="D12:N12" si="2">SUM(D13:D17)</f>
        <v>0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0</v>
      </c>
      <c r="J12" s="50">
        <f t="shared" si="2"/>
        <v>0</v>
      </c>
      <c r="K12" s="50">
        <f t="shared" si="2"/>
        <v>0</v>
      </c>
      <c r="L12" s="50">
        <f t="shared" si="2"/>
        <v>0</v>
      </c>
      <c r="M12" s="50">
        <f t="shared" si="2"/>
        <v>0</v>
      </c>
      <c r="N12" s="51">
        <f t="shared" si="2"/>
        <v>0</v>
      </c>
      <c r="O12">
        <f>SUM(C12:N12)</f>
        <v>0</v>
      </c>
    </row>
    <row r="13" spans="1:15" x14ac:dyDescent="0.25">
      <c r="A13" s="109"/>
      <c r="B13" s="55" t="s">
        <v>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1"/>
    </row>
    <row r="14" spans="1:15" x14ac:dyDescent="0.25">
      <c r="A14" s="109"/>
      <c r="B14" s="55" t="s">
        <v>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1"/>
    </row>
    <row r="15" spans="1:15" x14ac:dyDescent="0.25">
      <c r="A15" s="109"/>
      <c r="B15" s="55" t="s">
        <v>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1"/>
    </row>
    <row r="16" spans="1:15" x14ac:dyDescent="0.25">
      <c r="A16" s="109"/>
      <c r="B16" s="55" t="s">
        <v>50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1"/>
    </row>
    <row r="17" spans="1:15" x14ac:dyDescent="0.25">
      <c r="A17" s="109"/>
      <c r="B17" s="55" t="s">
        <v>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1"/>
    </row>
    <row r="18" spans="1:15" x14ac:dyDescent="0.25">
      <c r="A18" s="109"/>
      <c r="B18" s="56" t="s">
        <v>6</v>
      </c>
      <c r="C18" s="50">
        <f>SUM(C19:C23)</f>
        <v>0</v>
      </c>
      <c r="D18" s="50">
        <f t="shared" ref="D18:N18" si="3">SUM(D19:D23)</f>
        <v>0</v>
      </c>
      <c r="E18" s="50">
        <f t="shared" si="3"/>
        <v>0</v>
      </c>
      <c r="F18" s="50">
        <f t="shared" si="3"/>
        <v>0</v>
      </c>
      <c r="G18" s="50">
        <f t="shared" si="3"/>
        <v>0</v>
      </c>
      <c r="H18" s="50">
        <f t="shared" si="3"/>
        <v>0</v>
      </c>
      <c r="I18" s="50">
        <f t="shared" si="3"/>
        <v>0</v>
      </c>
      <c r="J18" s="50">
        <f t="shared" si="3"/>
        <v>0</v>
      </c>
      <c r="K18" s="50">
        <f t="shared" si="3"/>
        <v>0</v>
      </c>
      <c r="L18" s="50">
        <f t="shared" si="3"/>
        <v>0</v>
      </c>
      <c r="M18" s="50">
        <f t="shared" si="3"/>
        <v>0</v>
      </c>
      <c r="N18" s="51">
        <f t="shared" si="3"/>
        <v>0</v>
      </c>
      <c r="O18">
        <f>SUM(C18:N18)</f>
        <v>0</v>
      </c>
    </row>
    <row r="19" spans="1:15" x14ac:dyDescent="0.25">
      <c r="A19" s="109"/>
      <c r="B19" s="55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1"/>
    </row>
    <row r="20" spans="1:15" x14ac:dyDescent="0.25">
      <c r="A20" s="109"/>
      <c r="B20" s="55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1"/>
    </row>
    <row r="21" spans="1:15" x14ac:dyDescent="0.25">
      <c r="A21" s="109"/>
      <c r="B21" s="55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1"/>
    </row>
    <row r="22" spans="1:15" x14ac:dyDescent="0.25">
      <c r="A22" s="109"/>
      <c r="B22" s="55" t="s">
        <v>10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1"/>
    </row>
    <row r="23" spans="1:15" x14ac:dyDescent="0.25">
      <c r="A23" s="109"/>
      <c r="B23" s="57" t="s">
        <v>26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5"/>
    </row>
    <row r="24" spans="1:15" x14ac:dyDescent="0.25">
      <c r="A24" s="110"/>
      <c r="B24" s="19" t="s">
        <v>13</v>
      </c>
      <c r="C24" s="25">
        <f>C6+C7-C8-C12-C18</f>
        <v>0</v>
      </c>
      <c r="D24" s="25">
        <f>D6+D7-D8-D12-D18</f>
        <v>0</v>
      </c>
      <c r="E24" s="25">
        <f t="shared" ref="E24:N24" si="4">E7-E8-E12-E18</f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0</v>
      </c>
      <c r="K24" s="25">
        <f t="shared" si="4"/>
        <v>0</v>
      </c>
      <c r="L24" s="25">
        <f t="shared" si="4"/>
        <v>0</v>
      </c>
      <c r="M24" s="25">
        <f t="shared" si="4"/>
        <v>0</v>
      </c>
      <c r="N24" s="26">
        <f t="shared" si="4"/>
        <v>0</v>
      </c>
      <c r="O24">
        <f t="shared" ref="O24:O28" si="5">SUM(C24:N24)</f>
        <v>0</v>
      </c>
    </row>
    <row r="25" spans="1:15" x14ac:dyDescent="0.25">
      <c r="A25" s="111" t="s">
        <v>18</v>
      </c>
      <c r="B25" s="3" t="s">
        <v>73</v>
      </c>
      <c r="C25" s="48">
        <f>SUMIFS(Investiții!$C$32:$C$37,Investiții!$D$32:$D$37,C5)</f>
        <v>0</v>
      </c>
      <c r="D25" s="48">
        <f>SUMIFS(Investiții!$C$32:$C$37,Investiții!$D$32:$D$37,D5)</f>
        <v>0</v>
      </c>
      <c r="E25" s="48">
        <f>SUMIFS(Investiții!$C$32:$C$37,Investiții!$D$32:$D$37,E5)</f>
        <v>0</v>
      </c>
      <c r="F25" s="48">
        <f>SUMIFS(Investiții!$C$32:$C$37,Investiții!$D$32:$D$37,F5)</f>
        <v>0</v>
      </c>
      <c r="G25" s="48">
        <f>SUMIFS(Investiții!$C$32:$C$37,Investiții!$D$32:$D$37,G5)</f>
        <v>0</v>
      </c>
      <c r="H25" s="48">
        <f>SUMIFS(Investiții!$C$32:$C$37,Investiții!$D$32:$D$37,H5)</f>
        <v>0</v>
      </c>
      <c r="I25" s="48">
        <f>SUMIFS(Investiții!$C$32:$C$37,Investiții!$D$32:$D$37,I5)</f>
        <v>0</v>
      </c>
      <c r="J25" s="48">
        <f>SUMIFS(Investiții!$C$32:$C$37,Investiții!$D$32:$D$37,J5)</f>
        <v>0</v>
      </c>
      <c r="K25" s="48">
        <f>SUMIFS(Investiții!$C$32:$C$37,Investiții!$D$32:$D$37,K5)</f>
        <v>0</v>
      </c>
      <c r="L25" s="48">
        <f>SUMIFS(Investiții!$C$32:$C$37,Investiții!$D$32:$D$37,L5)</f>
        <v>0</v>
      </c>
      <c r="M25" s="48">
        <f>SUMIFS(Investiții!$C$32:$C$37,Investiții!$D$32:$D$37,M5)</f>
        <v>0</v>
      </c>
      <c r="N25" s="48">
        <f>SUMIFS(Investiții!$C$32:$C$37,Investiții!$D$32:$D$37,N5)</f>
        <v>0</v>
      </c>
      <c r="O25">
        <f t="shared" si="5"/>
        <v>0</v>
      </c>
    </row>
    <row r="26" spans="1:15" ht="15" customHeight="1" x14ac:dyDescent="0.25">
      <c r="A26" s="112"/>
      <c r="B26" s="4" t="s">
        <v>15</v>
      </c>
      <c r="C26" s="50">
        <f>SUMIFS(Investiții!$C$6:$C$12,Investiții!$D$6:$D$12,C5)</f>
        <v>0</v>
      </c>
      <c r="D26" s="50">
        <f>SUMIFS(Investiții!$C$6:$C$12,Investiții!$D$6:$D$12,D5)</f>
        <v>0</v>
      </c>
      <c r="E26" s="50">
        <f>SUMIFS(Investiții!$C$6:$C$12,Investiții!$D$6:$D$12,E5)</f>
        <v>0</v>
      </c>
      <c r="F26" s="50">
        <f>SUMIFS(Investiții!$C$6:$C$12,Investiții!$D$6:$D$12,F5)</f>
        <v>0</v>
      </c>
      <c r="G26" s="50">
        <f>SUMIFS(Investiții!$C$6:$C$12,Investiții!$D$6:$D$12,G5)</f>
        <v>0</v>
      </c>
      <c r="H26" s="50">
        <f>SUMIFS(Investiții!$C$6:$C$12,Investiții!$D$6:$D$12,H5)</f>
        <v>0</v>
      </c>
      <c r="I26" s="50">
        <f>SUMIFS(Investiții!$C$6:$C$12,Investiții!$D$6:$D$12,I5)</f>
        <v>0</v>
      </c>
      <c r="J26" s="50">
        <f>SUMIFS(Investiții!$C$6:$C$12,Investiții!$D$6:$D$12,J5)</f>
        <v>0</v>
      </c>
      <c r="K26" s="50">
        <f>SUMIFS(Investiții!$C$6:$C$12,Investiții!$D$6:$D$12,K5)</f>
        <v>0</v>
      </c>
      <c r="L26" s="50">
        <f>SUMIFS(Investiții!$C$6:$C$12,Investiții!$D$6:$D$12,L5)</f>
        <v>0</v>
      </c>
      <c r="M26" s="50">
        <f>SUMIFS(Investiții!$C$6:$C$12,Investiții!$D$6:$D$12,M5)</f>
        <v>0</v>
      </c>
      <c r="N26" s="50">
        <f>SUMIFS(Investiții!$C$6:$C$12,Investiții!$D$6:$D$12,N5)</f>
        <v>0</v>
      </c>
      <c r="O26">
        <f t="shared" si="5"/>
        <v>0</v>
      </c>
    </row>
    <row r="27" spans="1:15" x14ac:dyDescent="0.25">
      <c r="A27" s="112"/>
      <c r="B27" s="4" t="s">
        <v>16</v>
      </c>
      <c r="C27" s="50">
        <f>SUMIFS(Investiții!$C$16:$C$19,Investiții!$D$16:$D$19,C5)</f>
        <v>0</v>
      </c>
      <c r="D27" s="50">
        <f>SUMIFS(Investiții!$C$16:$C$19,Investiții!$D$16:$D$19,D5)</f>
        <v>0</v>
      </c>
      <c r="E27" s="50">
        <f>SUMIFS(Investiții!$C$16:$C$19,Investiții!$D$16:$D$19,E5)</f>
        <v>0</v>
      </c>
      <c r="F27" s="50">
        <f>SUMIFS(Investiții!$C$16:$C$19,Investiții!$D$16:$D$19,F5)</f>
        <v>0</v>
      </c>
      <c r="G27" s="50">
        <f>SUMIFS(Investiții!$C$16:$C$19,Investiții!$D$16:$D$19,G5)</f>
        <v>0</v>
      </c>
      <c r="H27" s="50">
        <f>SUMIFS(Investiții!$C$16:$C$19,Investiții!$D$16:$D$19,H5)</f>
        <v>0</v>
      </c>
      <c r="I27" s="50">
        <f>SUMIFS(Investiții!$C$16:$C$19,Investiții!$D$16:$D$19,I5)</f>
        <v>0</v>
      </c>
      <c r="J27" s="50">
        <f>SUMIFS(Investiții!$C$16:$C$19,Investiții!$D$16:$D$19,J5)</f>
        <v>0</v>
      </c>
      <c r="K27" s="50">
        <f>SUMIFS(Investiții!$C$16:$C$19,Investiții!$D$16:$D$19,K5)</f>
        <v>0</v>
      </c>
      <c r="L27" s="50">
        <f>SUMIFS(Investiții!$C$16:$C$19,Investiții!$D$16:$D$19,L5)</f>
        <v>0</v>
      </c>
      <c r="M27" s="50">
        <f>SUMIFS(Investiții!$C$16:$C$19,Investiții!$D$16:$D$19,M5)</f>
        <v>0</v>
      </c>
      <c r="N27" s="50">
        <f>SUMIFS(Investiții!$C$16:$C$19,Investiții!$D$16:$D$19,N5)</f>
        <v>0</v>
      </c>
      <c r="O27">
        <f t="shared" si="5"/>
        <v>0</v>
      </c>
    </row>
    <row r="28" spans="1:15" x14ac:dyDescent="0.25">
      <c r="A28" s="112"/>
      <c r="B28" s="4" t="s">
        <v>17</v>
      </c>
      <c r="C28" s="50">
        <f>SUMIFS(Investiții!$C$23:$C$26,Investiții!$D$23:$D$26,C5)</f>
        <v>0</v>
      </c>
      <c r="D28" s="50">
        <f>SUMIFS(Investiții!$C$23:$C$26,Investiții!$D$23:$D$26,D5)</f>
        <v>0</v>
      </c>
      <c r="E28" s="50">
        <f>SUMIFS(Investiții!$C$23:$C$26,Investiții!$D$23:$D$26,E5)</f>
        <v>0</v>
      </c>
      <c r="F28" s="50">
        <f>SUMIFS(Investiții!$C$23:$C$26,Investiții!$D$23:$D$26,F5)</f>
        <v>0</v>
      </c>
      <c r="G28" s="50">
        <f>SUMIFS(Investiții!$C$23:$C$26,Investiții!$D$23:$D$26,G5)</f>
        <v>0</v>
      </c>
      <c r="H28" s="50">
        <f>SUMIFS(Investiții!$C$23:$C$26,Investiții!$D$23:$D$26,H5)</f>
        <v>0</v>
      </c>
      <c r="I28" s="50">
        <f>SUMIFS(Investiții!$C$23:$C$26,Investiții!$D$23:$D$26,I5)</f>
        <v>0</v>
      </c>
      <c r="J28" s="50">
        <f>SUMIFS(Investiții!$C$23:$C$26,Investiții!$D$23:$D$26,J5)</f>
        <v>0</v>
      </c>
      <c r="K28" s="50">
        <f>SUMIFS(Investiții!$C$23:$C$26,Investiții!$D$23:$D$26,K5)</f>
        <v>0</v>
      </c>
      <c r="L28" s="50">
        <f>SUMIFS(Investiții!$C$23:$C$26,Investiții!$D$23:$D$26,L5)</f>
        <v>0</v>
      </c>
      <c r="M28" s="50">
        <f>SUMIFS(Investiții!$C$23:$C$26,Investiții!$D$23:$D$26,M5)</f>
        <v>0</v>
      </c>
      <c r="N28" s="50">
        <f>SUMIFS(Investiții!$C$23:$C$26,Investiții!$D$23:$D$26,N5)</f>
        <v>0</v>
      </c>
      <c r="O28">
        <f t="shared" si="5"/>
        <v>0</v>
      </c>
    </row>
    <row r="29" spans="1:15" x14ac:dyDescent="0.25">
      <c r="A29" s="113"/>
      <c r="B29" s="19" t="s">
        <v>19</v>
      </c>
      <c r="C29" s="25">
        <f>C25-C26-C27-C28</f>
        <v>0</v>
      </c>
      <c r="D29" s="25">
        <f t="shared" ref="D29:N29" si="6">D25-D26-D27-D28</f>
        <v>0</v>
      </c>
      <c r="E29" s="25">
        <f t="shared" si="6"/>
        <v>0</v>
      </c>
      <c r="F29" s="25">
        <f t="shared" si="6"/>
        <v>0</v>
      </c>
      <c r="G29" s="25">
        <f t="shared" si="6"/>
        <v>0</v>
      </c>
      <c r="H29" s="25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5">
        <f t="shared" si="6"/>
        <v>0</v>
      </c>
      <c r="M29" s="25">
        <f t="shared" si="6"/>
        <v>0</v>
      </c>
      <c r="N29" s="25">
        <f t="shared" si="6"/>
        <v>0</v>
      </c>
      <c r="O29">
        <f t="shared" ref="O29:O33" si="7">SUM(C29:N29)</f>
        <v>0</v>
      </c>
    </row>
    <row r="30" spans="1:15" x14ac:dyDescent="0.25">
      <c r="A30" s="111" t="s">
        <v>25</v>
      </c>
      <c r="B30" s="3" t="s">
        <v>21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>
        <f t="shared" si="7"/>
        <v>0</v>
      </c>
    </row>
    <row r="31" spans="1:15" x14ac:dyDescent="0.25">
      <c r="A31" s="112"/>
      <c r="B31" s="3" t="s">
        <v>20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>
        <f t="shared" si="7"/>
        <v>0</v>
      </c>
    </row>
    <row r="32" spans="1:15" x14ac:dyDescent="0.25">
      <c r="A32" s="112"/>
      <c r="B32" s="4" t="s">
        <v>22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>
        <f t="shared" si="7"/>
        <v>0</v>
      </c>
    </row>
    <row r="33" spans="1:15" x14ac:dyDescent="0.25">
      <c r="A33" s="112"/>
      <c r="B33" s="4" t="s">
        <v>23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>
        <f t="shared" si="7"/>
        <v>0</v>
      </c>
    </row>
    <row r="34" spans="1:15" x14ac:dyDescent="0.25">
      <c r="A34" s="113"/>
      <c r="B34" s="19" t="s">
        <v>24</v>
      </c>
      <c r="C34" s="25">
        <f>C30+C31-C32-C33</f>
        <v>0</v>
      </c>
      <c r="D34" s="25">
        <f t="shared" ref="D34:N34" si="8">D30+D31-D32-D33</f>
        <v>0</v>
      </c>
      <c r="E34" s="25">
        <f t="shared" si="8"/>
        <v>0</v>
      </c>
      <c r="F34" s="25">
        <f t="shared" si="8"/>
        <v>0</v>
      </c>
      <c r="G34" s="25">
        <f t="shared" si="8"/>
        <v>0</v>
      </c>
      <c r="H34" s="25">
        <f t="shared" si="8"/>
        <v>0</v>
      </c>
      <c r="I34" s="25">
        <f t="shared" si="8"/>
        <v>0</v>
      </c>
      <c r="J34" s="25">
        <f t="shared" si="8"/>
        <v>0</v>
      </c>
      <c r="K34" s="25">
        <f t="shared" si="8"/>
        <v>0</v>
      </c>
      <c r="L34" s="25">
        <f t="shared" si="8"/>
        <v>0</v>
      </c>
      <c r="M34" s="25">
        <f t="shared" si="8"/>
        <v>0</v>
      </c>
      <c r="N34" s="25">
        <f t="shared" si="8"/>
        <v>0</v>
      </c>
      <c r="O34">
        <f t="shared" ref="O34" si="9">SUM(C34:N34)</f>
        <v>0</v>
      </c>
    </row>
    <row r="35" spans="1:15" x14ac:dyDescent="0.25">
      <c r="A35" s="1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5" x14ac:dyDescent="0.25">
      <c r="A36" s="1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5" x14ac:dyDescent="0.25">
      <c r="A37" s="10"/>
      <c r="B37" s="11" t="s">
        <v>27</v>
      </c>
      <c r="C37" s="24">
        <f t="shared" ref="C37:N37" si="10">C24+C29+C34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  <c r="H37" s="24">
        <f t="shared" si="10"/>
        <v>0</v>
      </c>
      <c r="I37" s="24">
        <f t="shared" si="10"/>
        <v>0</v>
      </c>
      <c r="J37" s="24">
        <f t="shared" si="10"/>
        <v>0</v>
      </c>
      <c r="K37" s="24">
        <f t="shared" si="10"/>
        <v>0</v>
      </c>
      <c r="L37" s="24">
        <f t="shared" si="10"/>
        <v>0</v>
      </c>
      <c r="M37" s="24">
        <f t="shared" si="10"/>
        <v>0</v>
      </c>
      <c r="N37" s="24">
        <f t="shared" si="10"/>
        <v>0</v>
      </c>
      <c r="O37">
        <f t="shared" ref="O37:O40" si="11">SUM(C37:N37)</f>
        <v>0</v>
      </c>
    </row>
    <row r="38" spans="1:15" x14ac:dyDescent="0.25">
      <c r="A38" s="9"/>
      <c r="B38" s="13" t="s">
        <v>28</v>
      </c>
      <c r="C38" s="36">
        <f>IF(C37&gt;0,C37*0.12,0)</f>
        <v>0</v>
      </c>
      <c r="D38" s="36">
        <f t="shared" ref="D38:N38" si="12">IF(D37&gt;0,D37*0.12,0)</f>
        <v>0</v>
      </c>
      <c r="E38" s="36">
        <f t="shared" si="12"/>
        <v>0</v>
      </c>
      <c r="F38" s="36">
        <f t="shared" si="12"/>
        <v>0</v>
      </c>
      <c r="G38" s="36">
        <f t="shared" si="12"/>
        <v>0</v>
      </c>
      <c r="H38" s="36">
        <f t="shared" si="12"/>
        <v>0</v>
      </c>
      <c r="I38" s="36">
        <f t="shared" si="12"/>
        <v>0</v>
      </c>
      <c r="J38" s="36">
        <f t="shared" si="12"/>
        <v>0</v>
      </c>
      <c r="K38" s="36">
        <f t="shared" si="12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>
        <f t="shared" si="11"/>
        <v>0</v>
      </c>
    </row>
    <row r="39" spans="1:15" ht="15.75" thickBot="1" x14ac:dyDescent="0.3">
      <c r="A39" s="9"/>
      <c r="B39" s="13" t="s">
        <v>29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5" ht="16.5" thickTop="1" thickBot="1" x14ac:dyDescent="0.3">
      <c r="A40" s="9"/>
      <c r="B40" s="22" t="s">
        <v>31</v>
      </c>
      <c r="C40" s="66" t="s">
        <v>61</v>
      </c>
      <c r="D40" s="66" t="s">
        <v>61</v>
      </c>
      <c r="E40" s="66" t="s">
        <v>61</v>
      </c>
      <c r="F40" s="66" t="s">
        <v>61</v>
      </c>
      <c r="G40" s="66" t="s">
        <v>61</v>
      </c>
      <c r="H40" s="66" t="s">
        <v>61</v>
      </c>
      <c r="I40" s="66" t="s">
        <v>61</v>
      </c>
      <c r="J40" s="66" t="s">
        <v>61</v>
      </c>
      <c r="K40" s="66" t="s">
        <v>61</v>
      </c>
      <c r="L40" s="66" t="s">
        <v>61</v>
      </c>
      <c r="M40" s="66" t="s">
        <v>61</v>
      </c>
      <c r="N40" s="52"/>
      <c r="O40">
        <f t="shared" si="11"/>
        <v>0</v>
      </c>
    </row>
    <row r="41" spans="1:15" ht="15.75" thickTop="1" x14ac:dyDescent="0.25">
      <c r="A41" s="12"/>
      <c r="B41" s="2" t="s">
        <v>30</v>
      </c>
      <c r="C41" s="23">
        <f>C37-C38-C39</f>
        <v>0</v>
      </c>
      <c r="D41" s="23">
        <f t="shared" ref="D41:L41" si="13">D37-D38-D39</f>
        <v>0</v>
      </c>
      <c r="E41" s="23">
        <f t="shared" si="13"/>
        <v>0</v>
      </c>
      <c r="F41" s="23">
        <f t="shared" si="13"/>
        <v>0</v>
      </c>
      <c r="G41" s="23">
        <f t="shared" si="13"/>
        <v>0</v>
      </c>
      <c r="H41" s="23">
        <f t="shared" si="13"/>
        <v>0</v>
      </c>
      <c r="I41" s="23">
        <f t="shared" si="13"/>
        <v>0</v>
      </c>
      <c r="J41" s="23">
        <f t="shared" si="13"/>
        <v>0</v>
      </c>
      <c r="K41" s="23">
        <f t="shared" si="13"/>
        <v>0</v>
      </c>
      <c r="L41" s="23">
        <f t="shared" si="13"/>
        <v>0</v>
      </c>
      <c r="M41" s="23">
        <f>M37-M38-M39</f>
        <v>0</v>
      </c>
      <c r="N41" s="23">
        <f>N37-N38-N39-N40</f>
        <v>0</v>
      </c>
    </row>
    <row r="42" spans="1:15" x14ac:dyDescent="0.25">
      <c r="A42" s="1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x14ac:dyDescent="0.25">
      <c r="A43" s="53"/>
      <c r="B43" s="54" t="s">
        <v>40</v>
      </c>
      <c r="C43" s="20">
        <f>C41</f>
        <v>0</v>
      </c>
      <c r="D43" s="20">
        <f t="shared" ref="D43:M43" si="14">D41</f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  <c r="K43" s="20">
        <f t="shared" si="14"/>
        <v>0</v>
      </c>
      <c r="L43" s="20">
        <f t="shared" si="14"/>
        <v>0</v>
      </c>
      <c r="M43" s="20">
        <f t="shared" si="14"/>
        <v>0</v>
      </c>
      <c r="N43" s="20">
        <f>N41</f>
        <v>0</v>
      </c>
    </row>
    <row r="45" spans="1:15" x14ac:dyDescent="0.25">
      <c r="B45" t="s">
        <v>49</v>
      </c>
    </row>
  </sheetData>
  <dataConsolidate/>
  <mergeCells count="4">
    <mergeCell ref="A7:A24"/>
    <mergeCell ref="A25:A29"/>
    <mergeCell ref="A30:A34"/>
    <mergeCell ref="C1:N1"/>
  </mergeCells>
  <pageMargins left="0" right="0" top="0.5" bottom="0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A465-979C-452A-ACAC-2D4DE2417902}">
  <sheetPr>
    <pageSetUpPr fitToPage="1"/>
  </sheetPr>
  <dimension ref="A2:D22"/>
  <sheetViews>
    <sheetView topLeftCell="A4" workbookViewId="0">
      <selection activeCell="B34" sqref="B34"/>
    </sheetView>
  </sheetViews>
  <sheetFormatPr defaultRowHeight="15" x14ac:dyDescent="0.25"/>
  <cols>
    <col min="1" max="1" width="4.42578125" customWidth="1"/>
    <col min="2" max="2" width="61.28515625" customWidth="1"/>
    <col min="3" max="3" width="15.5703125" style="64" customWidth="1"/>
    <col min="4" max="4" width="11.140625" style="1" customWidth="1"/>
  </cols>
  <sheetData>
    <row r="2" spans="1:4" ht="20.100000000000001" customHeight="1" x14ac:dyDescent="0.25">
      <c r="B2" s="96" t="s">
        <v>133</v>
      </c>
    </row>
    <row r="3" spans="1:4" ht="20.100000000000001" customHeight="1" x14ac:dyDescent="0.25">
      <c r="B3" s="97"/>
    </row>
    <row r="5" spans="1:4" ht="23.25" x14ac:dyDescent="0.35">
      <c r="B5" s="95" t="s">
        <v>138</v>
      </c>
      <c r="C5" s="58"/>
    </row>
    <row r="7" spans="1:4" x14ac:dyDescent="0.25">
      <c r="A7" s="20">
        <v>1</v>
      </c>
      <c r="B7" s="40" t="s">
        <v>0</v>
      </c>
      <c r="C7" s="59">
        <f>FMB!O7</f>
        <v>0</v>
      </c>
      <c r="D7" s="44"/>
    </row>
    <row r="8" spans="1:4" x14ac:dyDescent="0.25">
      <c r="A8" s="20">
        <v>2</v>
      </c>
      <c r="B8" s="42" t="s">
        <v>42</v>
      </c>
      <c r="C8" s="60">
        <f>FMB!O8+FMB!O12+FMB!O18</f>
        <v>0</v>
      </c>
      <c r="D8" s="44"/>
    </row>
    <row r="9" spans="1:4" x14ac:dyDescent="0.25">
      <c r="A9" s="20">
        <v>3</v>
      </c>
      <c r="B9" s="7" t="s">
        <v>32</v>
      </c>
      <c r="C9" s="61">
        <f>C7-C8</f>
        <v>0</v>
      </c>
      <c r="D9" s="45" t="s">
        <v>43</v>
      </c>
    </row>
    <row r="10" spans="1:4" x14ac:dyDescent="0.25">
      <c r="A10" s="20">
        <v>4</v>
      </c>
      <c r="B10" s="65" t="s">
        <v>35</v>
      </c>
      <c r="C10" s="59">
        <f>FMB!O25</f>
        <v>0</v>
      </c>
      <c r="D10" s="44"/>
    </row>
    <row r="11" spans="1:4" x14ac:dyDescent="0.25">
      <c r="A11" s="20">
        <v>5</v>
      </c>
      <c r="B11" s="42" t="s">
        <v>36</v>
      </c>
      <c r="C11" s="60">
        <f>FMB!O26+FMB!O27+FMB!O28</f>
        <v>0</v>
      </c>
      <c r="D11" s="44"/>
    </row>
    <row r="12" spans="1:4" x14ac:dyDescent="0.25">
      <c r="A12" s="20">
        <v>6</v>
      </c>
      <c r="B12" s="7" t="s">
        <v>33</v>
      </c>
      <c r="C12" s="61">
        <f>C10-C11</f>
        <v>0</v>
      </c>
      <c r="D12" s="45" t="s">
        <v>44</v>
      </c>
    </row>
    <row r="13" spans="1:4" x14ac:dyDescent="0.25">
      <c r="A13" s="20">
        <v>7</v>
      </c>
      <c r="B13" s="65" t="s">
        <v>37</v>
      </c>
      <c r="C13" s="59">
        <f>FMB!O30+FMB!O31</f>
        <v>0</v>
      </c>
      <c r="D13" s="44"/>
    </row>
    <row r="14" spans="1:4" x14ac:dyDescent="0.25">
      <c r="A14" s="20">
        <v>8</v>
      </c>
      <c r="B14" s="42" t="s">
        <v>38</v>
      </c>
      <c r="C14" s="60">
        <f>FMB!O32+FMB!O33</f>
        <v>0</v>
      </c>
      <c r="D14" s="44"/>
    </row>
    <row r="15" spans="1:4" x14ac:dyDescent="0.25">
      <c r="A15" s="20">
        <v>9</v>
      </c>
      <c r="B15" s="7" t="s">
        <v>34</v>
      </c>
      <c r="C15" s="61">
        <f>C13-C14</f>
        <v>0</v>
      </c>
      <c r="D15" s="45" t="s">
        <v>45</v>
      </c>
    </row>
    <row r="16" spans="1:4" x14ac:dyDescent="0.25">
      <c r="A16" s="20"/>
      <c r="B16" s="6"/>
      <c r="C16" s="62"/>
      <c r="D16" s="44"/>
    </row>
    <row r="17" spans="1:4" x14ac:dyDescent="0.25">
      <c r="A17" s="20">
        <v>10</v>
      </c>
      <c r="B17" s="8" t="s">
        <v>27</v>
      </c>
      <c r="C17" s="63">
        <f>C9+C12+C15</f>
        <v>0</v>
      </c>
      <c r="D17" s="44" t="s">
        <v>46</v>
      </c>
    </row>
    <row r="18" spans="1:4" x14ac:dyDescent="0.25">
      <c r="A18" s="20">
        <v>11</v>
      </c>
      <c r="B18" s="43" t="s">
        <v>28</v>
      </c>
      <c r="C18" s="60">
        <f>C17*0.12</f>
        <v>0</v>
      </c>
      <c r="D18" s="45" t="s">
        <v>47</v>
      </c>
    </row>
    <row r="19" spans="1:4" x14ac:dyDescent="0.25">
      <c r="A19" s="20">
        <v>12</v>
      </c>
      <c r="B19" s="43" t="s">
        <v>29</v>
      </c>
      <c r="C19" s="60">
        <f>FMB!O39</f>
        <v>0</v>
      </c>
      <c r="D19" s="44"/>
    </row>
    <row r="20" spans="1:4" x14ac:dyDescent="0.25">
      <c r="A20" s="20">
        <v>13</v>
      </c>
      <c r="B20" s="43" t="s">
        <v>31</v>
      </c>
      <c r="C20" s="60">
        <f>FMB!N40</f>
        <v>0</v>
      </c>
      <c r="D20" s="44"/>
    </row>
    <row r="21" spans="1:4" x14ac:dyDescent="0.25">
      <c r="A21" s="20">
        <v>14</v>
      </c>
      <c r="B21" s="8" t="s">
        <v>30</v>
      </c>
      <c r="C21" s="63">
        <f>C17-C18-C19-C20</f>
        <v>0</v>
      </c>
      <c r="D21" s="44" t="s">
        <v>54</v>
      </c>
    </row>
    <row r="22" spans="1:4" x14ac:dyDescent="0.25">
      <c r="A22" s="20"/>
      <c r="B22" s="6"/>
      <c r="C22" s="62"/>
      <c r="D22" s="44"/>
    </row>
  </sheetData>
  <pageMargins left="0.7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DCFAF-6B6D-42AE-AEC1-0DE949A0F402}">
  <sheetPr>
    <pageSetUpPr fitToPage="1"/>
  </sheetPr>
  <dimension ref="A1:D18"/>
  <sheetViews>
    <sheetView workbookViewId="0">
      <selection activeCell="B30" sqref="B30"/>
    </sheetView>
  </sheetViews>
  <sheetFormatPr defaultRowHeight="15" x14ac:dyDescent="0.25"/>
  <cols>
    <col min="1" max="1" width="30.5703125" customWidth="1"/>
    <col min="2" max="2" width="14.42578125" customWidth="1"/>
    <col min="3" max="3" width="22.85546875" customWidth="1"/>
    <col min="4" max="4" width="18" customWidth="1"/>
  </cols>
  <sheetData>
    <row r="1" spans="1:4" ht="20.100000000000001" customHeight="1" x14ac:dyDescent="0.25">
      <c r="A1" s="114" t="s">
        <v>133</v>
      </c>
      <c r="B1" s="114"/>
      <c r="C1" s="114"/>
      <c r="D1" s="114"/>
    </row>
    <row r="2" spans="1:4" ht="20.100000000000001" customHeight="1" x14ac:dyDescent="0.25">
      <c r="A2" s="115"/>
      <c r="B2" s="115"/>
      <c r="C2" s="115"/>
      <c r="D2" s="115"/>
    </row>
    <row r="4" spans="1:4" ht="23.25" x14ac:dyDescent="0.35">
      <c r="A4" s="98" t="s">
        <v>139</v>
      </c>
    </row>
    <row r="6" spans="1:4" ht="30.75" customHeight="1" x14ac:dyDescent="0.25">
      <c r="A6" s="118" t="s">
        <v>128</v>
      </c>
      <c r="B6" s="119"/>
      <c r="C6" s="120" t="s">
        <v>129</v>
      </c>
      <c r="D6" s="121"/>
    </row>
    <row r="7" spans="1:4" ht="27.75" customHeight="1" x14ac:dyDescent="0.25">
      <c r="A7" s="116" t="s">
        <v>79</v>
      </c>
      <c r="B7" s="116"/>
      <c r="C7" s="122" t="s">
        <v>81</v>
      </c>
      <c r="D7" s="122"/>
    </row>
    <row r="8" spans="1:4" x14ac:dyDescent="0.25">
      <c r="A8" s="76" t="s">
        <v>76</v>
      </c>
      <c r="B8" s="76">
        <f>Investiții!C27</f>
        <v>0</v>
      </c>
      <c r="C8" s="20" t="s">
        <v>132</v>
      </c>
      <c r="D8" s="20"/>
    </row>
    <row r="9" spans="1:4" x14ac:dyDescent="0.25">
      <c r="A9" s="124" t="s">
        <v>85</v>
      </c>
      <c r="B9" s="126">
        <f>Investiții!C13+Investiții!C20</f>
        <v>0</v>
      </c>
      <c r="C9" s="20" t="s">
        <v>29</v>
      </c>
      <c r="D9" s="20">
        <f>FMB!N39</f>
        <v>0</v>
      </c>
    </row>
    <row r="10" spans="1:4" x14ac:dyDescent="0.25">
      <c r="A10" s="125"/>
      <c r="B10" s="127"/>
      <c r="C10" s="20" t="s">
        <v>30</v>
      </c>
      <c r="D10" s="20">
        <f>FMB!N41</f>
        <v>0</v>
      </c>
    </row>
    <row r="11" spans="1:4" x14ac:dyDescent="0.25">
      <c r="A11" s="83" t="s">
        <v>124</v>
      </c>
      <c r="B11" s="84">
        <f>B8+B9</f>
        <v>0</v>
      </c>
      <c r="C11" s="85" t="s">
        <v>127</v>
      </c>
      <c r="D11" s="85">
        <f>D8+D9+D10</f>
        <v>0</v>
      </c>
    </row>
    <row r="12" spans="1:4" ht="30" customHeight="1" x14ac:dyDescent="0.25">
      <c r="A12" s="117" t="s">
        <v>80</v>
      </c>
      <c r="B12" s="117"/>
      <c r="C12" s="123" t="s">
        <v>82</v>
      </c>
      <c r="D12" s="123"/>
    </row>
    <row r="13" spans="1:4" ht="29.25" customHeight="1" x14ac:dyDescent="0.25">
      <c r="A13" s="77" t="s">
        <v>78</v>
      </c>
      <c r="B13" s="76">
        <f>SUM(FMB!C21:N21)</f>
        <v>0</v>
      </c>
      <c r="C13" s="20" t="s">
        <v>83</v>
      </c>
      <c r="D13" s="20">
        <f>FMB!O31</f>
        <v>0</v>
      </c>
    </row>
    <row r="14" spans="1:4" ht="15.75" customHeight="1" x14ac:dyDescent="0.25">
      <c r="A14" s="20" t="s">
        <v>77</v>
      </c>
      <c r="B14" s="20">
        <f>FMB!N43</f>
        <v>0</v>
      </c>
      <c r="C14" s="20" t="s">
        <v>84</v>
      </c>
      <c r="D14" s="20"/>
    </row>
    <row r="15" spans="1:4" ht="15.75" customHeight="1" x14ac:dyDescent="0.25">
      <c r="A15" s="82" t="s">
        <v>125</v>
      </c>
      <c r="B15" s="82">
        <f>B13+B14</f>
        <v>0</v>
      </c>
      <c r="C15" s="82" t="s">
        <v>126</v>
      </c>
      <c r="D15" s="82">
        <f>D13+D14</f>
        <v>0</v>
      </c>
    </row>
    <row r="18" spans="1:4" x14ac:dyDescent="0.25">
      <c r="A18" t="s">
        <v>130</v>
      </c>
      <c r="B18">
        <f>B11+B15</f>
        <v>0</v>
      </c>
      <c r="C18" t="s">
        <v>131</v>
      </c>
      <c r="D18">
        <f>D11+D15</f>
        <v>0</v>
      </c>
    </row>
  </sheetData>
  <mergeCells count="10">
    <mergeCell ref="A1:D1"/>
    <mergeCell ref="A2:D2"/>
    <mergeCell ref="A7:B7"/>
    <mergeCell ref="A12:B12"/>
    <mergeCell ref="A6:B6"/>
    <mergeCell ref="C6:D6"/>
    <mergeCell ref="C7:D7"/>
    <mergeCell ref="C12:D12"/>
    <mergeCell ref="A9:A10"/>
    <mergeCell ref="B9:B10"/>
  </mergeCells>
  <pageMargins left="0.7" right="0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27B8-A6FF-4E1E-BA98-A05A81FA2E07}">
  <sheetPr>
    <pageSetUpPr fitToPage="1"/>
  </sheetPr>
  <dimension ref="A1:E37"/>
  <sheetViews>
    <sheetView tabSelected="1" workbookViewId="0">
      <selection activeCell="G19" sqref="G19"/>
    </sheetView>
  </sheetViews>
  <sheetFormatPr defaultRowHeight="15" x14ac:dyDescent="0.25"/>
  <cols>
    <col min="1" max="1" width="28" customWidth="1"/>
    <col min="2" max="2" width="23" customWidth="1"/>
    <col min="3" max="3" width="22.28515625" style="1" customWidth="1"/>
    <col min="4" max="4" width="12" customWidth="1"/>
    <col min="5" max="5" width="24" customWidth="1"/>
  </cols>
  <sheetData>
    <row r="1" spans="1:5" ht="20.100000000000001" customHeight="1" x14ac:dyDescent="0.25">
      <c r="A1" s="106" t="s">
        <v>133</v>
      </c>
      <c r="B1" s="106"/>
      <c r="C1" s="107"/>
      <c r="D1" s="107"/>
      <c r="E1" s="107"/>
    </row>
    <row r="3" spans="1:5" ht="23.25" x14ac:dyDescent="0.35">
      <c r="A3" s="131" t="s">
        <v>140</v>
      </c>
      <c r="B3" s="131"/>
      <c r="C3" s="88"/>
    </row>
    <row r="5" spans="1:5" ht="15.75" thickBot="1" x14ac:dyDescent="0.3">
      <c r="A5" s="86" t="s">
        <v>87</v>
      </c>
      <c r="B5" s="86" t="e">
        <f>Bilanțul!B15/Bilanțul!D14</f>
        <v>#DIV/0!</v>
      </c>
      <c r="C5" s="87" t="s">
        <v>93</v>
      </c>
      <c r="D5" s="128" t="s">
        <v>106</v>
      </c>
      <c r="E5" s="128"/>
    </row>
    <row r="6" spans="1:5" ht="15.75" thickTop="1" x14ac:dyDescent="0.25">
      <c r="D6" s="1" t="s">
        <v>107</v>
      </c>
      <c r="E6" t="s">
        <v>116</v>
      </c>
    </row>
    <row r="7" spans="1:5" x14ac:dyDescent="0.25">
      <c r="D7" s="1" t="s">
        <v>113</v>
      </c>
      <c r="E7" t="s">
        <v>117</v>
      </c>
    </row>
    <row r="8" spans="1:5" ht="15.75" thickBot="1" x14ac:dyDescent="0.3">
      <c r="A8" s="86" t="s">
        <v>88</v>
      </c>
      <c r="B8" s="86" t="e">
        <f>CPP!C7/Bilanțul!B18</f>
        <v>#DIV/0!</v>
      </c>
      <c r="C8" s="87" t="s">
        <v>111</v>
      </c>
      <c r="D8" s="1" t="s">
        <v>108</v>
      </c>
      <c r="E8" t="s">
        <v>51</v>
      </c>
    </row>
    <row r="9" spans="1:5" ht="15.75" thickTop="1" x14ac:dyDescent="0.25">
      <c r="D9" s="1" t="s">
        <v>109</v>
      </c>
      <c r="E9" t="s">
        <v>118</v>
      </c>
    </row>
    <row r="10" spans="1:5" x14ac:dyDescent="0.25">
      <c r="D10" s="1" t="s">
        <v>110</v>
      </c>
      <c r="E10" t="s">
        <v>119</v>
      </c>
    </row>
    <row r="11" spans="1:5" ht="15.75" thickBot="1" x14ac:dyDescent="0.3">
      <c r="A11" s="86" t="s">
        <v>90</v>
      </c>
      <c r="B11" s="86" t="e">
        <f>Bilanțul!D15/FMB!O8*360</f>
        <v>#DIV/0!</v>
      </c>
      <c r="C11" s="87" t="s">
        <v>101</v>
      </c>
      <c r="D11" s="1" t="s">
        <v>103</v>
      </c>
      <c r="E11" t="s">
        <v>30</v>
      </c>
    </row>
    <row r="12" spans="1:5" ht="15.75" thickTop="1" x14ac:dyDescent="0.25">
      <c r="D12" s="1" t="s">
        <v>114</v>
      </c>
      <c r="E12" t="s">
        <v>142</v>
      </c>
    </row>
    <row r="13" spans="1:5" x14ac:dyDescent="0.25">
      <c r="D13" s="1" t="s">
        <v>115</v>
      </c>
      <c r="E13" t="s">
        <v>81</v>
      </c>
    </row>
    <row r="14" spans="1:5" ht="15.75" thickBot="1" x14ac:dyDescent="0.3">
      <c r="A14" s="86" t="s">
        <v>89</v>
      </c>
      <c r="B14" s="86" t="e">
        <f>FMB!O8/Bilanțul!D15</f>
        <v>#DIV/0!</v>
      </c>
      <c r="C14" s="87" t="s">
        <v>102</v>
      </c>
    </row>
    <row r="15" spans="1:5" ht="15.75" thickTop="1" x14ac:dyDescent="0.25"/>
    <row r="17" spans="1:3" ht="15.75" thickBot="1" x14ac:dyDescent="0.3">
      <c r="A17" s="86" t="s">
        <v>94</v>
      </c>
      <c r="B17" s="86" t="e">
        <f>CPP!C21/Bilanțul!B18</f>
        <v>#DIV/0!</v>
      </c>
      <c r="C17" s="87" t="s">
        <v>104</v>
      </c>
    </row>
    <row r="18" spans="1:3" ht="15.75" thickTop="1" x14ac:dyDescent="0.25"/>
    <row r="20" spans="1:3" ht="15.75" thickBot="1" x14ac:dyDescent="0.3">
      <c r="A20" s="86" t="s">
        <v>91</v>
      </c>
      <c r="B20" s="86" t="e">
        <f>CPP!C17/Bilanțul!D11</f>
        <v>#DIV/0!</v>
      </c>
      <c r="C20" s="87" t="s">
        <v>105</v>
      </c>
    </row>
    <row r="21" spans="1:3" ht="15.75" thickTop="1" x14ac:dyDescent="0.25"/>
    <row r="23" spans="1:3" ht="15.75" thickBot="1" x14ac:dyDescent="0.3">
      <c r="A23" s="86" t="s">
        <v>92</v>
      </c>
      <c r="B23" s="86" t="e">
        <f>Bilanțul!D15/Bilanțul!B18</f>
        <v>#DIV/0!</v>
      </c>
      <c r="C23" s="87" t="s">
        <v>112</v>
      </c>
    </row>
    <row r="24" spans="1:3" ht="15.75" thickTop="1" x14ac:dyDescent="0.25"/>
    <row r="27" spans="1:3" x14ac:dyDescent="0.25">
      <c r="A27" s="89" t="s">
        <v>100</v>
      </c>
      <c r="B27" s="89"/>
      <c r="C27" s="90" t="s">
        <v>99</v>
      </c>
    </row>
    <row r="28" spans="1:3" x14ac:dyDescent="0.25">
      <c r="A28" s="89"/>
      <c r="B28" s="89"/>
      <c r="C28" s="90"/>
    </row>
    <row r="29" spans="1:3" x14ac:dyDescent="0.25">
      <c r="A29" s="89" t="s">
        <v>120</v>
      </c>
      <c r="B29" s="89"/>
      <c r="C29" s="90" t="s">
        <v>122</v>
      </c>
    </row>
    <row r="30" spans="1:3" x14ac:dyDescent="0.25">
      <c r="A30" s="89"/>
      <c r="B30" s="89"/>
      <c r="C30" s="90"/>
    </row>
    <row r="31" spans="1:3" x14ac:dyDescent="0.25">
      <c r="A31" s="89" t="s">
        <v>121</v>
      </c>
      <c r="B31" s="89"/>
      <c r="C31" s="90" t="s">
        <v>123</v>
      </c>
    </row>
    <row r="32" spans="1:3" x14ac:dyDescent="0.25">
      <c r="A32" s="89"/>
      <c r="B32" s="89"/>
      <c r="C32" s="90"/>
    </row>
    <row r="33" spans="1:3" x14ac:dyDescent="0.25">
      <c r="A33" s="89" t="s">
        <v>97</v>
      </c>
      <c r="B33" s="89"/>
      <c r="C33" s="90" t="s">
        <v>96</v>
      </c>
    </row>
    <row r="34" spans="1:3" x14ac:dyDescent="0.25">
      <c r="A34" s="89"/>
      <c r="B34" s="89"/>
      <c r="C34" s="90"/>
    </row>
    <row r="35" spans="1:3" x14ac:dyDescent="0.25">
      <c r="A35" s="89" t="s">
        <v>98</v>
      </c>
      <c r="B35" s="89"/>
      <c r="C35" s="90" t="s">
        <v>95</v>
      </c>
    </row>
    <row r="36" spans="1:3" x14ac:dyDescent="0.25">
      <c r="A36" s="91"/>
      <c r="B36" s="91"/>
      <c r="C36" s="92"/>
    </row>
    <row r="37" spans="1:3" ht="51" customHeight="1" x14ac:dyDescent="0.25">
      <c r="A37" s="129" t="s">
        <v>141</v>
      </c>
      <c r="B37" s="130"/>
      <c r="C37" s="130"/>
    </row>
  </sheetData>
  <mergeCells count="5">
    <mergeCell ref="D5:E5"/>
    <mergeCell ref="A37:C37"/>
    <mergeCell ref="A3:B3"/>
    <mergeCell ref="A1:B1"/>
    <mergeCell ref="C1:E1"/>
  </mergeCells>
  <pageMargins left="0.45" right="0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Investiții</vt:lpstr>
      <vt:lpstr>VV</vt:lpstr>
      <vt:lpstr>FMB</vt:lpstr>
      <vt:lpstr>CPP</vt:lpstr>
      <vt:lpstr>Bilanțul</vt:lpstr>
      <vt:lpstr>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Eco-Razeni</cp:lastModifiedBy>
  <cp:lastPrinted>2019-05-30T09:11:18Z</cp:lastPrinted>
  <dcterms:created xsi:type="dcterms:W3CDTF">2019-04-11T12:15:21Z</dcterms:created>
  <dcterms:modified xsi:type="dcterms:W3CDTF">2019-05-30T15:23:46Z</dcterms:modified>
</cp:coreProperties>
</file>